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509"/>
  <workbookPr/>
  <bookViews>
    <workbookView xWindow="0" yWindow="460" windowWidth="19720" windowHeight="13140" activeTab="0"/>
  </bookViews>
  <sheets>
    <sheet name="Cartographie secteur Santé"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<sst xmlns="http://schemas.openxmlformats.org/spreadsheetml/2006/main" count="406" uniqueCount="171">
  <si>
    <t>EHPA (Etablissements d'hébergement pour personnes âgées)</t>
  </si>
  <si>
    <t>EHPAD publics</t>
  </si>
  <si>
    <t>EHPAD privés à but non lucratif</t>
  </si>
  <si>
    <t>EHPAD privés à but lucratif</t>
  </si>
  <si>
    <t>EHPA non EHPAD</t>
  </si>
  <si>
    <t>Logements-foyers</t>
  </si>
  <si>
    <t>Unités de soins de longue durée</t>
  </si>
  <si>
    <t>Sources :</t>
  </si>
  <si>
    <t>Travail protégé et Formation professionnelle</t>
  </si>
  <si>
    <t>Établissement et service d’aide par le travail (ESAT)</t>
  </si>
  <si>
    <t>Centre de rééducation professionnelle (CRP)</t>
  </si>
  <si>
    <t>Centre de pré orientation pour adultes</t>
  </si>
  <si>
    <t>Hébergement</t>
  </si>
  <si>
    <t>Foyer occupationnel et foyer de vie</t>
  </si>
  <si>
    <t>Foyer d’hébergement</t>
  </si>
  <si>
    <t>Maison d’accueil spécialisé (MAS)</t>
  </si>
  <si>
    <t>Foyer d’accueil médicalisé (FAM)</t>
  </si>
  <si>
    <t>Établissement expérimental</t>
  </si>
  <si>
    <t>Foyer d’accueil polyvalent</t>
  </si>
  <si>
    <t>Établissement d’accueil temporaire</t>
  </si>
  <si>
    <t>Accompagnement à la vie sociale</t>
  </si>
  <si>
    <t>Les établissements et services pour adultes handicapés</t>
  </si>
  <si>
    <t>Service d’accompagnement à la vie sociale (Cette catégorie regroupe des services d’accompagnement en milieu ordinaire tels que SAVS et SAMSAH.)</t>
  </si>
  <si>
    <t>Établissements d’éducation spécialisée</t>
  </si>
  <si>
    <t>Institut médico-éducatif (IME) (a)</t>
  </si>
  <si>
    <t>Instituts thérapeutiques, éducatifs et pédagogiques (ITEP)</t>
  </si>
  <si>
    <t>Établissements pour enfants polyhandicapés</t>
  </si>
  <si>
    <t>Institut d’éducation motrice (b)</t>
  </si>
  <si>
    <t>Établissements pour jeunes déficients auditifs</t>
  </si>
  <si>
    <t>Établissements pour jeunes déficients visuels</t>
  </si>
  <si>
    <t>Établissements pour jeunes sourds / aveugles</t>
  </si>
  <si>
    <t>Établissement expérimental pour enfants</t>
  </si>
  <si>
    <t>Jardin d’enfants spécialisé</t>
  </si>
  <si>
    <t>Services à domicile et ambulatoires</t>
  </si>
  <si>
    <t>Services d’éducation spéciale et de soins à domicile (SESSAD)</t>
  </si>
  <si>
    <t>Centres médico-psycho-pédagogiques (CMPP)</t>
  </si>
  <si>
    <t>Centres d’action médico-sociale précoce (CAMSP)</t>
  </si>
  <si>
    <t>Les établissements et services pour enfants et adolescents handicapés</t>
  </si>
  <si>
    <t>Secteur public</t>
  </si>
  <si>
    <t>CHR/CHU</t>
  </si>
  <si>
    <t>CH, hors anciens hôpitaux locaux</t>
  </si>
  <si>
    <t>CH, anciens hôpitaux locaux</t>
  </si>
  <si>
    <t>Secteur privé non lucratif</t>
  </si>
  <si>
    <t>Autres établissements à but non lucratif</t>
  </si>
  <si>
    <t>Secteur privé à but lucratif</t>
  </si>
  <si>
    <t>Établissements de lutte contre les maladies mentales</t>
  </si>
  <si>
    <t>Acteurs sanitaires</t>
  </si>
  <si>
    <t>Acteurs médico-sociaux</t>
  </si>
  <si>
    <t>Acteur non libéraux</t>
  </si>
  <si>
    <t>Sources</t>
  </si>
  <si>
    <t>Carthographie du secteur de la Santé</t>
  </si>
  <si>
    <t>Acteur libéraux</t>
  </si>
  <si>
    <t>Autres établissements publics ("correspondant majoritairement à des unités de soins de longue durée (USLD)", cf "Vue d'ensemble" source 2)</t>
  </si>
  <si>
    <t>CH spécialisés en psychiatrie (CHS)</t>
  </si>
  <si>
    <t>CLCC (Centres de lutte contre le cancer)</t>
  </si>
  <si>
    <t>Établissements de soins de SSR (soins de suite et de réadaptation)</t>
  </si>
  <si>
    <t>Autres établissements à but lucratif</t>
  </si>
  <si>
    <t>Établissements de SCD (soins de courte durée) ou pluridisciplinaires</t>
  </si>
  <si>
    <t>Ensemble des spécialités d'exercice</t>
  </si>
  <si>
    <t>Généralistes</t>
  </si>
  <si>
    <t>Libéraux exclusifs</t>
  </si>
  <si>
    <t>Mixtes</t>
  </si>
  <si>
    <t>Salariés hospitaliers</t>
  </si>
  <si>
    <t>Autres salariés</t>
  </si>
  <si>
    <t>Spécialistes</t>
  </si>
  <si>
    <t>Anatomie et cytologie pathologiques</t>
  </si>
  <si>
    <t>Anesthésie-réanimation</t>
  </si>
  <si>
    <t>Biologie médicale</t>
  </si>
  <si>
    <t>Cardiologie et maladies vasculaires</t>
  </si>
  <si>
    <t>Chirurgie générale</t>
  </si>
  <si>
    <t>Chirurgie maxillo-faciale et stomatologie</t>
  </si>
  <si>
    <t>Chirurgie orthopédique et traumatologie</t>
  </si>
  <si>
    <t>Chirurgie infantile</t>
  </si>
  <si>
    <t>Chirurgie plastique reconstructrice et esthétique</t>
  </si>
  <si>
    <t>Chirurgie thoracique et cardio-vasculaire</t>
  </si>
  <si>
    <t>Chirurgie urologique</t>
  </si>
  <si>
    <t>Chirurgie vasculaire</t>
  </si>
  <si>
    <t>Chirurgie viscérale et digestive</t>
  </si>
  <si>
    <t>Dermatologie et vénéréologie</t>
  </si>
  <si>
    <t>Endocrinologie et métabolisme</t>
  </si>
  <si>
    <t>Génétique médicale</t>
  </si>
  <si>
    <t>Gériatrie</t>
  </si>
  <si>
    <t>Gynécologie médicale</t>
  </si>
  <si>
    <t>Gynécologie-obstétrique</t>
  </si>
  <si>
    <t>Hématologie</t>
  </si>
  <si>
    <t>Gastro-entérologie et hépatologie</t>
  </si>
  <si>
    <t>Médecine du travail</t>
  </si>
  <si>
    <t>Médecine interne</t>
  </si>
  <si>
    <t>Médecine nucléaire</t>
  </si>
  <si>
    <t>Médecine physique et réadaptation</t>
  </si>
  <si>
    <t>Néphrologie</t>
  </si>
  <si>
    <t>Neurochirurgie</t>
  </si>
  <si>
    <t>Neurologie</t>
  </si>
  <si>
    <t>ORL et chirurgie cervico-faciale</t>
  </si>
  <si>
    <t>Oncologie option médicale</t>
  </si>
  <si>
    <t>Ophtalmologie</t>
  </si>
  <si>
    <t>Pédiatrie</t>
  </si>
  <si>
    <t>Pneumologie</t>
  </si>
  <si>
    <t>Psychiatrie</t>
  </si>
  <si>
    <t>Radiodiagnostic et imagerie médicale</t>
  </si>
  <si>
    <t>Radiothérapie</t>
  </si>
  <si>
    <t>Réanimation médicale</t>
  </si>
  <si>
    <t>Recherche médicale</t>
  </si>
  <si>
    <t>Rhumatologie</t>
  </si>
  <si>
    <t>Santé publique et médecine sociale</t>
  </si>
  <si>
    <t>Autres professions de santé</t>
  </si>
  <si>
    <t>Techniciens de laboratoire</t>
  </si>
  <si>
    <t>Professions d'appareillage</t>
  </si>
  <si>
    <r>
      <rPr>
        <u val="single"/>
        <sz val="11"/>
        <color theme="1"/>
        <rFont val="Calibri"/>
        <family val="2"/>
        <scheme val="minor"/>
      </rPr>
      <t>Source :</t>
    </r>
    <r>
      <rPr>
        <sz val="11"/>
        <color theme="1"/>
        <rFont val="Calibri"/>
        <family val="2"/>
        <scheme val="minor"/>
      </rPr>
      <t xml:space="preserve"> Source 2, fiche 1</t>
    </r>
  </si>
  <si>
    <r>
      <rPr>
        <u val="single"/>
        <sz val="11"/>
        <color theme="1"/>
        <rFont val="Calibri"/>
        <family val="2"/>
        <scheme val="minor"/>
      </rPr>
      <t>Périmètre :</t>
    </r>
    <r>
      <rPr>
        <sz val="11"/>
        <color theme="1"/>
        <rFont val="Calibri"/>
        <family val="2"/>
        <scheme val="minor"/>
      </rPr>
      <t xml:space="preserve"> France métropolitaine et DROM (incluant Saint-Martin, Saint-Barthélemy et Mayotte), y compris le service de santé des armées (SSA)</t>
    </r>
  </si>
  <si>
    <r>
      <rPr>
        <u val="single"/>
        <sz val="11"/>
        <color theme="1"/>
        <rFont val="Calibri"/>
        <family val="2"/>
        <scheme val="minor"/>
      </rPr>
      <t>Année :</t>
    </r>
    <r>
      <rPr>
        <sz val="11"/>
        <color theme="1"/>
        <rFont val="Calibri"/>
        <family val="2"/>
        <scheme val="minor"/>
      </rPr>
      <t xml:space="preserve"> Données 2018</t>
    </r>
  </si>
  <si>
    <r>
      <rPr>
        <u val="single"/>
        <sz val="11"/>
        <color theme="1"/>
        <rFont val="Calibri"/>
        <family val="2"/>
        <scheme val="minor"/>
      </rPr>
      <t>Source :</t>
    </r>
    <r>
      <rPr>
        <sz val="11"/>
        <color theme="1"/>
        <rFont val="Calibri"/>
        <family val="2"/>
        <scheme val="minor"/>
      </rPr>
      <t xml:space="preserve"> Source 1, "L'enquête auprès des établissements et services pour enfants et adultes handicapés / DT-STAT-148-Établissements et services pour enfants et adolescents handicapés - Résultats de l’enquête ES 2006 et séries chronologiques 1995 à 2006"</t>
    </r>
  </si>
  <si>
    <r>
      <rPr>
        <u val="single"/>
        <sz val="11"/>
        <color theme="1"/>
        <rFont val="Calibri"/>
        <family val="2"/>
        <scheme val="minor"/>
      </rPr>
      <t>Année :</t>
    </r>
    <r>
      <rPr>
        <sz val="11"/>
        <color theme="1"/>
        <rFont val="Calibri"/>
        <family val="2"/>
        <scheme val="minor"/>
      </rPr>
      <t xml:space="preserve"> données 2010</t>
    </r>
  </si>
  <si>
    <r>
      <rPr>
        <u val="single"/>
        <sz val="11"/>
        <color theme="1"/>
        <rFont val="Calibri"/>
        <family val="2"/>
        <scheme val="minor"/>
      </rPr>
      <t>Périmètre :</t>
    </r>
    <r>
      <rPr>
        <sz val="11"/>
        <color theme="1"/>
        <rFont val="Calibri"/>
        <family val="2"/>
        <scheme val="minor"/>
      </rPr>
      <t xml:space="preserve"> France métropolitaine et DOM</t>
    </r>
  </si>
  <si>
    <r>
      <rPr>
        <u val="single"/>
        <sz val="11"/>
        <color theme="1"/>
        <rFont val="Calibri"/>
        <family val="2"/>
        <scheme val="minor"/>
      </rPr>
      <t>Source :</t>
    </r>
    <r>
      <rPr>
        <sz val="11"/>
        <color theme="1"/>
        <rFont val="Calibri"/>
        <family val="2"/>
        <scheme val="minor"/>
      </rPr>
      <t xml:space="preserve"> Source 1, "L'enquête auprès des établissements et services pour enfants et adultes handicapés / DT-STAT-180-Les établissements et services pour adultes handicapés -résultats de l'enquête ES 2010"</t>
    </r>
  </si>
  <si>
    <t>- Source 1 : Données stats de la DREES : http://www.data.drees.sante.gouv.fr/ReportFolders/reportFolders.aspx</t>
  </si>
  <si>
    <t>- Source 2 : "Les établissements de santé - édition 2020" à partir données DREES (mises en forme) : https://drees.solidarites-sante.gouv.fr/publications-documents-de-reference/panoramas-de-la-drees/les-etablissements-de-sante-edition-2020</t>
  </si>
  <si>
    <r>
      <rPr>
        <u val="single"/>
        <sz val="11"/>
        <color theme="1"/>
        <rFont val="Calibri"/>
        <family val="2"/>
        <scheme val="minor"/>
      </rPr>
      <t>Source :</t>
    </r>
    <r>
      <rPr>
        <sz val="11"/>
        <color theme="1"/>
        <rFont val="Calibri"/>
        <family val="2"/>
        <scheme val="minor"/>
      </rPr>
      <t xml:space="preserve"> Source 1, "L'enquête auprès des établissements d'hébergement pour personnes âgées (EHPA)"</t>
    </r>
  </si>
  <si>
    <r>
      <rPr>
        <u val="single"/>
        <sz val="11"/>
        <color theme="1"/>
        <rFont val="Calibri"/>
        <family val="2"/>
        <scheme val="minor"/>
      </rPr>
      <t>Année :</t>
    </r>
    <r>
      <rPr>
        <sz val="11"/>
        <color theme="1"/>
        <rFont val="Calibri"/>
        <family val="2"/>
        <scheme val="minor"/>
      </rPr>
      <t xml:space="preserve"> données 2015 (les données 2011 donnent un tableau tout propre, sinon)</t>
    </r>
  </si>
  <si>
    <r>
      <rPr>
        <u val="single"/>
        <sz val="11"/>
        <color theme="1"/>
        <rFont val="Calibri"/>
        <family val="2"/>
        <scheme val="minor"/>
      </rPr>
      <t>Périmètre :</t>
    </r>
    <r>
      <rPr>
        <sz val="11"/>
        <color theme="1"/>
        <rFont val="Calibri"/>
        <family val="2"/>
        <scheme val="minor"/>
      </rPr>
      <t xml:space="preserve"> France métropolitaine + DROM (hors Mayotte)</t>
    </r>
  </si>
  <si>
    <r>
      <rPr>
        <u val="single"/>
        <sz val="11"/>
        <color theme="1"/>
        <rFont val="Calibri"/>
        <family val="2"/>
        <scheme val="minor"/>
      </rPr>
      <t>Source :</t>
    </r>
    <r>
      <rPr>
        <sz val="11"/>
        <color theme="1"/>
        <rFont val="Calibri"/>
        <family val="2"/>
        <scheme val="minor"/>
      </rPr>
      <t xml:space="preserve"> Source 1, "La démographie des professions de santé / La démographie des médecins (RPPS) au 1er janvier"  --&gt; à partir du Tableau 3, cf. fichier "Tab3. customisé (métrop only)"</t>
    </r>
  </si>
  <si>
    <r>
      <rPr>
        <u val="single"/>
        <sz val="11"/>
        <color theme="1"/>
        <rFont val="Calibri"/>
        <family val="2"/>
        <scheme val="minor"/>
      </rPr>
      <t>Année :</t>
    </r>
    <r>
      <rPr>
        <sz val="11"/>
        <color theme="1"/>
        <rFont val="Calibri"/>
        <family val="2"/>
        <scheme val="minor"/>
      </rPr>
      <t xml:space="preserve"> données 2016</t>
    </r>
  </si>
  <si>
    <r>
      <rPr>
        <u val="single"/>
        <sz val="11"/>
        <color theme="1"/>
        <rFont val="Calibri"/>
        <family val="2"/>
        <scheme val="minor"/>
      </rPr>
      <t>Périmètre :</t>
    </r>
    <r>
      <rPr>
        <sz val="11"/>
        <color theme="1"/>
        <rFont val="Calibri"/>
        <family val="2"/>
        <scheme val="minor"/>
      </rPr>
      <t xml:space="preserve"> France métropolitaine uniquement (mais possible d'avoir plus large, et plus détaillé)</t>
    </r>
  </si>
  <si>
    <t>Les sources sont indiquées à droite du tableau dans la colonne "Sources".</t>
  </si>
  <si>
    <t>Organisation de l'onglet :</t>
  </si>
  <si>
    <t>Que faire à partir de ce tableau ?</t>
  </si>
  <si>
    <t>Ensemble des spécialités</t>
  </si>
  <si>
    <t>Pharmacien</t>
  </si>
  <si>
    <r>
      <rPr>
        <u val="single"/>
        <sz val="11"/>
        <color theme="1"/>
        <rFont val="Calibri"/>
        <family val="2"/>
        <scheme val="minor"/>
      </rPr>
      <t>Source :</t>
    </r>
    <r>
      <rPr>
        <sz val="11"/>
        <color theme="1"/>
        <rFont val="Calibri"/>
        <family val="2"/>
        <scheme val="minor"/>
      </rPr>
      <t xml:space="preserve"> Source 1, "La démographie des professions de santé / La démographie des autres professions de santé"</t>
    </r>
  </si>
  <si>
    <t>Chirurgien-dentiste</t>
  </si>
  <si>
    <t>Sage-femme</t>
  </si>
  <si>
    <t>Infirmier</t>
  </si>
  <si>
    <t>Libéraux ou mixtes</t>
  </si>
  <si>
    <r>
      <rPr>
        <u val="single"/>
        <sz val="11"/>
        <color theme="1"/>
        <rFont val="Calibri"/>
        <family val="2"/>
        <scheme val="minor"/>
      </rPr>
      <t>Année :</t>
    </r>
    <r>
      <rPr>
        <sz val="11"/>
        <color theme="1"/>
        <rFont val="Calibri"/>
        <family val="2"/>
        <scheme val="minor"/>
      </rPr>
      <t xml:space="preserve"> données 2018 (sauf si mentionné)</t>
    </r>
  </si>
  <si>
    <t>Masseur-kinésithérapeute</t>
  </si>
  <si>
    <t>Orthophoniste</t>
  </si>
  <si>
    <t>Orthoptiste</t>
  </si>
  <si>
    <t>Psychomotricien</t>
  </si>
  <si>
    <t>Pédicure-podologue</t>
  </si>
  <si>
    <t>Ergothérapeute</t>
  </si>
  <si>
    <t>Audioprothésiste</t>
  </si>
  <si>
    <t>Opticien-lunetier</t>
  </si>
  <si>
    <t>Manipulateur ERM</t>
  </si>
  <si>
    <t>Diététicien</t>
  </si>
  <si>
    <t>Péd-pod : données 2017</t>
  </si>
  <si>
    <t>Orthoprothésiste</t>
  </si>
  <si>
    <t>Podo-orthésiste</t>
  </si>
  <si>
    <t>Orthopédiste-orthésiste</t>
  </si>
  <si>
    <t>Oculariste</t>
  </si>
  <si>
    <t>Epithésiste</t>
  </si>
  <si>
    <t>Psychologues</t>
  </si>
  <si>
    <t>dont Libéraux exclusifs</t>
  </si>
  <si>
    <t>dont Mixtes</t>
  </si>
  <si>
    <t>dont Salariés hospitaliers</t>
  </si>
  <si>
    <t>dont Autres salariés</t>
  </si>
  <si>
    <t>dont Libéraux ou mixtes</t>
  </si>
  <si>
    <t>Ces données proviennent de la DREES (Direction de la Recherche, des Études, de l'Évaluation et des Statistiques), qui fait des statistiques sur le système de santé.</t>
  </si>
  <si>
    <r>
      <t xml:space="preserve">Médecins </t>
    </r>
    <r>
      <rPr>
        <sz val="11"/>
        <rFont val="Calibri"/>
        <family val="2"/>
        <scheme val="minor"/>
      </rPr>
      <t>(Les salariés hospitaliers sont laissés dans cette partie pour plus de lisibilité, mais ils sont déjà "inclus" dans les hôpitaux (il y a donc recoupement))</t>
    </r>
  </si>
  <si>
    <t>Il est possible d'avoir plus de précisions encore avec les données de la DRESS, pour raffiner la cartographie et faire des ensembles de structures plus homogènes.</t>
  </si>
  <si>
    <t>Il s'agit de vérifier si l'on a bien inclus tous les acteurs dans notre compréhension du système de santé.</t>
  </si>
  <si>
    <t>Il est possible qu'il en manque : vous pouvez donc relire le tableau, et nous signaler s'il vous semble qu'un élément important du système de santé n'y figure pas.</t>
  </si>
  <si>
    <t>De gauche à droite, on augmente en précision dans les entités et sous-entités. Les nombres indiqués dans le tableau sont les nombres de structures des catégories correspondantes pour la partie "Acteurs non libéraux", et les effectifs pour la partie "Acteurs libéraux".</t>
  </si>
  <si>
    <t>(Il ne s'agit donc pas de vérifier nos chiffres de structures ou d'effectifs, mais plutôt la complétude des entités prises en compte)</t>
  </si>
  <si>
    <t xml:space="preserve">Légende </t>
  </si>
  <si>
    <t>Nombre de strcutures/établissements</t>
  </si>
  <si>
    <t xml:space="preserve">Nombre de professionels </t>
  </si>
  <si>
    <t>Que contient ce tableau :</t>
  </si>
  <si>
    <t xml:space="preserve">Ce tableau détaille le périmètre du secteur de la santé qui a été considéré pour réaliser son bilan carbone. </t>
  </si>
  <si>
    <t xml:space="preserve">Vous y trouverez donc la liste des structures et des professionnels qui ont été considérés. </t>
  </si>
  <si>
    <t xml:space="preserve">La première partie du tableau est dédiée aux établissements de santé et fait donc la liste des établissements privés et publics, des EHPA et des établissements services pour adultes et enfants handicapés </t>
  </si>
  <si>
    <t>La seconde partie est dédiée aux professions de santé. Elle n'inclut pas les professions non médiacales comme les cadres, les agents administratifs, les agents de service et les secrétaires médicaux.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</si>
</sst>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8"/>
      <color rgb="FF0033CC"/>
      <name val="Arial"/>
      <family val="2"/>
    </font>
    <font>
      <b/>
      <sz val="8"/>
      <name val="Arial"/>
      <family val="2"/>
    </font>
    <font>
      <b/>
      <sz val="8"/>
      <color theme="1"/>
      <name val="Arial"/>
      <family val="2"/>
    </font>
    <font>
      <sz val="8"/>
      <name val="Arial"/>
      <family val="2"/>
    </font>
    <font>
      <sz val="8"/>
      <color theme="1"/>
      <name val="Arial"/>
      <family val="2"/>
    </font>
    <font>
      <u val="single"/>
      <sz val="11"/>
      <color theme="1"/>
      <name val="Calibri"/>
      <family val="2"/>
      <scheme val="minor"/>
    </font>
    <font>
      <i/>
      <sz val="11"/>
      <color theme="1"/>
      <name val="Calibri"/>
      <family val="2"/>
      <scheme val="minor"/>
    </font>
    <font>
      <sz val="11"/>
      <name val="Calibri"/>
      <family val="2"/>
      <scheme val="minor"/>
    </font>
    <font>
      <b/>
      <u val="single"/>
      <sz val="11"/>
      <color theme="1"/>
      <name val="Calibri"/>
      <family val="2"/>
      <scheme val="minor"/>
    </font>
    <font>
      <b/>
      <sz val="20"/>
      <color theme="4" tint="-0.24997000396251678"/>
      <name val="Calibri"/>
      <family val="2"/>
      <scheme val="minor"/>
    </font>
    <font>
      <b/>
      <sz val="14"/>
      <color theme="4" tint="-0.24997000396251678"/>
      <name val="Calibri (Corps)"/>
      <family val="2"/>
    </font>
  </fonts>
  <fills count="6">
    <fill>
      <patternFill/>
    </fill>
    <fill>
      <patternFill patternType="gray125"/>
    </fill>
    <fill>
      <patternFill patternType="solid">
        <fgColor theme="0"/>
        <bgColor indexed="64"/>
      </patternFill>
    </fill>
    <fill>
      <patternFill patternType="solid">
        <fgColor theme="8" tint="0.7999799847602844"/>
        <bgColor indexed="64"/>
      </patternFill>
    </fill>
    <fill>
      <patternFill patternType="solid">
        <fgColor rgb="FFFFC000"/>
        <bgColor indexed="64"/>
      </patternFill>
    </fill>
    <fill>
      <patternFill patternType="solid">
        <fgColor rgb="FF00B0F0"/>
        <bgColor indexed="64"/>
      </patternFill>
    </fill>
  </fills>
  <borders count="22">
    <border>
      <left/>
      <right/>
      <top/>
      <bottom/>
      <diagonal/>
    </border>
    <border>
      <left style="thin"/>
      <right style="thin"/>
      <top style="thin"/>
      <bottom style="thin"/>
    </border>
    <border>
      <left style="thin"/>
      <right style="thin"/>
      <top style="thin"/>
      <bottom/>
    </border>
    <border>
      <left style="thin"/>
      <right style="thin"/>
      <top/>
      <bottom style="thin"/>
    </border>
    <border>
      <left style="medium"/>
      <right style="medium"/>
      <top style="medium"/>
      <bottom style="medium"/>
    </border>
    <border>
      <left style="thin"/>
      <right/>
      <top/>
      <bottom/>
    </border>
    <border>
      <left style="thin"/>
      <right/>
      <top/>
      <bottom style="thin"/>
    </border>
    <border>
      <left/>
      <right/>
      <top/>
      <bottom style="thin"/>
    </border>
    <border>
      <left/>
      <right style="thin"/>
      <top/>
      <bottom/>
    </border>
    <border>
      <left style="thin"/>
      <right style="thin"/>
      <top/>
      <bottom/>
    </border>
    <border>
      <left style="thin"/>
      <right/>
      <top style="thin"/>
      <bottom/>
    </border>
    <border>
      <left/>
      <right style="thin"/>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0" fontId="2" fillId="0" borderId="0" xfId="0" applyFont="1"/>
    <xf numFmtId="0" fontId="0" fillId="0" borderId="0" xfId="0" applyBorder="1"/>
    <xf numFmtId="0" fontId="4" fillId="0" borderId="0" xfId="0" applyFont="1" applyBorder="1"/>
    <xf numFmtId="0" fontId="5" fillId="0"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Border="1"/>
    <xf numFmtId="3" fontId="6" fillId="0" borderId="0" xfId="0" applyNumberFormat="1" applyFont="1" applyFill="1" applyBorder="1" applyAlignment="1">
      <alignment horizontal="right" indent="2"/>
    </xf>
    <xf numFmtId="3" fontId="6" fillId="0" borderId="0" xfId="0" applyNumberFormat="1" applyFont="1" applyBorder="1" applyAlignment="1">
      <alignment horizontal="right" indent="2"/>
    </xf>
    <xf numFmtId="3" fontId="8" fillId="0" borderId="0" xfId="0" applyNumberFormat="1" applyFont="1" applyBorder="1" applyAlignment="1">
      <alignment horizontal="right" indent="2"/>
    </xf>
    <xf numFmtId="0" fontId="5" fillId="0" borderId="0" xfId="0" applyFont="1" applyFill="1" applyBorder="1" applyAlignment="1">
      <alignment vertical="center" wrapText="1"/>
    </xf>
    <xf numFmtId="0" fontId="6" fillId="0" borderId="0" xfId="0" applyFont="1" applyBorder="1" applyAlignment="1">
      <alignment horizontal="center"/>
    </xf>
    <xf numFmtId="0" fontId="5" fillId="0" borderId="0" xfId="0" applyFont="1" applyFill="1" applyBorder="1" applyAlignment="1">
      <alignment horizontal="center" wrapText="1"/>
    </xf>
    <xf numFmtId="0" fontId="0" fillId="0" borderId="0" xfId="0" applyBorder="1" applyAlignment="1">
      <alignment/>
    </xf>
    <xf numFmtId="0" fontId="0" fillId="0" borderId="0" xfId="0" applyAlignment="1">
      <alignment/>
    </xf>
    <xf numFmtId="0" fontId="7" fillId="0" borderId="0" xfId="0" applyFont="1" applyBorder="1" applyAlignment="1">
      <alignment/>
    </xf>
    <xf numFmtId="0" fontId="0" fillId="0" borderId="0" xfId="0" applyFont="1" applyBorder="1" applyAlignment="1">
      <alignment/>
    </xf>
    <xf numFmtId="0" fontId="0" fillId="0" borderId="0" xfId="0" applyFont="1" applyAlignment="1">
      <alignment/>
    </xf>
    <xf numFmtId="3" fontId="0" fillId="0" borderId="0" xfId="0" applyNumberFormat="1" applyFont="1" applyBorder="1" applyAlignment="1">
      <alignment/>
    </xf>
    <xf numFmtId="3" fontId="0" fillId="0" borderId="0" xfId="0" applyNumberFormat="1" applyFont="1" applyFill="1" applyBorder="1" applyAlignment="1">
      <alignment/>
    </xf>
    <xf numFmtId="3" fontId="8" fillId="0" borderId="0" xfId="0" applyNumberFormat="1" applyFont="1" applyBorder="1" applyAlignment="1">
      <alignment/>
    </xf>
    <xf numFmtId="0" fontId="0" fillId="0" borderId="1" xfId="0" applyBorder="1" applyAlignment="1">
      <alignment/>
    </xf>
    <xf numFmtId="0" fontId="0" fillId="0" borderId="1" xfId="0" applyBorder="1"/>
    <xf numFmtId="0" fontId="0" fillId="0" borderId="2" xfId="0" applyBorder="1"/>
    <xf numFmtId="0" fontId="0" fillId="0" borderId="3" xfId="0" applyBorder="1"/>
    <xf numFmtId="3" fontId="3" fillId="0" borderId="4" xfId="0" applyNumberFormat="1" applyFont="1" applyBorder="1" applyAlignment="1">
      <alignment/>
    </xf>
    <xf numFmtId="3" fontId="3" fillId="0" borderId="0" xfId="0" applyNumberFormat="1" applyFont="1" applyBorder="1" applyAlignment="1">
      <alignment/>
    </xf>
    <xf numFmtId="0" fontId="0" fillId="0" borderId="0" xfId="0"/>
    <xf numFmtId="0" fontId="0" fillId="0" borderId="0" xfId="0"/>
    <xf numFmtId="0" fontId="0" fillId="0" borderId="5" xfId="0" applyBorder="1"/>
    <xf numFmtId="0" fontId="0" fillId="0" borderId="5" xfId="0" applyFont="1" applyBorder="1" applyAlignment="1">
      <alignment/>
    </xf>
    <xf numFmtId="3" fontId="0" fillId="0" borderId="5" xfId="0" applyNumberFormat="1" applyFont="1" applyBorder="1" applyAlignment="1">
      <alignment/>
    </xf>
    <xf numFmtId="0" fontId="0" fillId="0" borderId="5" xfId="0" applyBorder="1" quotePrefix="1"/>
    <xf numFmtId="0" fontId="0" fillId="0" borderId="6" xfId="0" applyBorder="1"/>
    <xf numFmtId="0" fontId="0" fillId="0" borderId="7" xfId="0" applyBorder="1"/>
    <xf numFmtId="0" fontId="0" fillId="0" borderId="8" xfId="0" applyBorder="1" applyAlignment="1">
      <alignment/>
    </xf>
    <xf numFmtId="0" fontId="10" fillId="2" borderId="2" xfId="0" applyFont="1" applyFill="1" applyBorder="1"/>
    <xf numFmtId="0" fontId="10" fillId="2" borderId="9" xfId="0" applyFont="1" applyFill="1" applyBorder="1"/>
    <xf numFmtId="0" fontId="0" fillId="2" borderId="9" xfId="0" applyFill="1" applyBorder="1"/>
    <xf numFmtId="0" fontId="0" fillId="2" borderId="3" xfId="0" applyFill="1" applyBorder="1"/>
    <xf numFmtId="3" fontId="0" fillId="2" borderId="9" xfId="0" applyNumberFormat="1" applyFill="1" applyBorder="1" applyAlignment="1">
      <alignment/>
    </xf>
    <xf numFmtId="3" fontId="9" fillId="2" borderId="9" xfId="0" applyNumberFormat="1" applyFont="1" applyFill="1" applyBorder="1" applyAlignment="1">
      <alignment/>
    </xf>
    <xf numFmtId="3" fontId="0" fillId="2" borderId="9" xfId="0" applyNumberFormat="1" applyFont="1" applyFill="1" applyBorder="1" applyAlignment="1">
      <alignment/>
    </xf>
    <xf numFmtId="3" fontId="0" fillId="2" borderId="3" xfId="0" applyNumberFormat="1" applyFont="1" applyFill="1" applyBorder="1" applyAlignment="1">
      <alignment/>
    </xf>
    <xf numFmtId="0" fontId="0" fillId="2" borderId="10" xfId="0" applyFill="1" applyBorder="1"/>
    <xf numFmtId="0" fontId="0" fillId="2" borderId="5" xfId="0" applyFill="1" applyBorder="1"/>
    <xf numFmtId="0" fontId="9" fillId="2" borderId="5" xfId="0" applyFont="1" applyFill="1" applyBorder="1"/>
    <xf numFmtId="0" fontId="0" fillId="2" borderId="5" xfId="0" applyFont="1" applyFill="1" applyBorder="1" applyAlignment="1">
      <alignment/>
    </xf>
    <xf numFmtId="0" fontId="0" fillId="2" borderId="6" xfId="0" applyFont="1" applyFill="1" applyBorder="1" applyAlignment="1">
      <alignment/>
    </xf>
    <xf numFmtId="0" fontId="0" fillId="2" borderId="10" xfId="0" applyFill="1" applyBorder="1" applyAlignment="1">
      <alignment/>
    </xf>
    <xf numFmtId="0" fontId="0" fillId="2" borderId="5" xfId="0" applyFill="1" applyBorder="1" applyAlignment="1">
      <alignment/>
    </xf>
    <xf numFmtId="0" fontId="0" fillId="2" borderId="2" xfId="0" applyFill="1" applyBorder="1" applyAlignment="1">
      <alignment/>
    </xf>
    <xf numFmtId="0" fontId="0" fillId="2" borderId="9" xfId="0" applyFill="1" applyBorder="1" applyAlignment="1">
      <alignment/>
    </xf>
    <xf numFmtId="0" fontId="0" fillId="2" borderId="3" xfId="0" applyFont="1" applyFill="1" applyBorder="1" applyAlignment="1">
      <alignment/>
    </xf>
    <xf numFmtId="0" fontId="0" fillId="2" borderId="11" xfId="0" applyFill="1" applyBorder="1" applyAlignment="1">
      <alignment/>
    </xf>
    <xf numFmtId="0" fontId="0" fillId="2" borderId="9" xfId="0" applyFill="1" applyBorder="1" applyAlignment="1">
      <alignment horizontal="left"/>
    </xf>
    <xf numFmtId="0" fontId="0" fillId="0" borderId="1" xfId="0" applyBorder="1"/>
    <xf numFmtId="0" fontId="0" fillId="3" borderId="12" xfId="0" applyFill="1" applyBorder="1" quotePrefix="1"/>
    <xf numFmtId="0" fontId="0" fillId="3" borderId="0" xfId="0" applyFill="1" applyBorder="1" quotePrefix="1"/>
    <xf numFmtId="0" fontId="0" fillId="3" borderId="13" xfId="0" applyFill="1" applyBorder="1" quotePrefix="1"/>
    <xf numFmtId="0" fontId="0" fillId="3" borderId="12" xfId="0" applyFill="1" applyBorder="1" applyAlignment="1" quotePrefix="1">
      <alignment/>
    </xf>
    <xf numFmtId="0" fontId="0" fillId="3" borderId="0" xfId="0" applyFill="1" applyBorder="1" applyAlignment="1" quotePrefix="1">
      <alignment/>
    </xf>
    <xf numFmtId="0" fontId="0" fillId="3" borderId="13" xfId="0" applyFill="1" applyBorder="1" applyAlignment="1" quotePrefix="1">
      <alignment/>
    </xf>
    <xf numFmtId="0" fontId="12" fillId="3" borderId="12" xfId="0" applyFont="1" applyFill="1" applyBorder="1"/>
    <xf numFmtId="0" fontId="12" fillId="3" borderId="0" xfId="0" applyFont="1" applyFill="1" applyBorder="1"/>
    <xf numFmtId="0" fontId="12" fillId="3" borderId="13" xfId="0" applyFont="1" applyFill="1" applyBorder="1"/>
    <xf numFmtId="0" fontId="13" fillId="0" borderId="0" xfId="0" applyFont="1"/>
    <xf numFmtId="0" fontId="0" fillId="0" borderId="2"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Border="1"/>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3" borderId="12" xfId="0" applyFill="1" applyBorder="1" applyAlignment="1">
      <alignment/>
    </xf>
    <xf numFmtId="0" fontId="0" fillId="3" borderId="0" xfId="0" applyFill="1" applyBorder="1" applyAlignment="1">
      <alignment/>
    </xf>
    <xf numFmtId="0" fontId="0" fillId="3" borderId="13" xfId="0" applyFill="1" applyBorder="1" applyAlignment="1">
      <alignment/>
    </xf>
    <xf numFmtId="0" fontId="12" fillId="3" borderId="12" xfId="0" applyFont="1" applyFill="1" applyBorder="1" applyAlignment="1">
      <alignment/>
    </xf>
    <xf numFmtId="0" fontId="12" fillId="3" borderId="0" xfId="0" applyFont="1" applyFill="1" applyBorder="1" applyAlignment="1">
      <alignment/>
    </xf>
    <xf numFmtId="0" fontId="12" fillId="3" borderId="13" xfId="0" applyFont="1"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16" xfId="0" applyFill="1" applyBorder="1" applyAlignment="1">
      <alignment/>
    </xf>
    <xf numFmtId="0" fontId="12" fillId="3" borderId="17" xfId="0" applyFont="1" applyFill="1" applyBorder="1"/>
    <xf numFmtId="0" fontId="12" fillId="3" borderId="18" xfId="0" applyFont="1" applyFill="1" applyBorder="1"/>
    <xf numFmtId="0" fontId="12" fillId="3" borderId="19" xfId="0" applyFont="1" applyFill="1" applyBorder="1"/>
    <xf numFmtId="0" fontId="0" fillId="3" borderId="12" xfId="0" applyFill="1" applyBorder="1" quotePrefix="1"/>
    <xf numFmtId="0" fontId="0" fillId="3" borderId="0" xfId="0" applyFill="1" applyBorder="1" quotePrefix="1"/>
    <xf numFmtId="0" fontId="0" fillId="3" borderId="13" xfId="0" applyFill="1" applyBorder="1" quotePrefix="1"/>
    <xf numFmtId="0" fontId="0" fillId="3" borderId="12" xfId="0" applyFill="1" applyBorder="1" applyAlignment="1" quotePrefix="1">
      <alignment/>
    </xf>
    <xf numFmtId="0" fontId="0" fillId="3" borderId="0" xfId="0" applyFill="1" applyBorder="1" applyAlignment="1" quotePrefix="1">
      <alignment/>
    </xf>
    <xf numFmtId="0" fontId="0" fillId="3" borderId="13" xfId="0" applyFill="1" applyBorder="1" applyAlignment="1" quotePrefix="1">
      <alignment/>
    </xf>
    <xf numFmtId="0" fontId="0" fillId="3" borderId="12" xfId="0" applyFill="1" applyBorder="1"/>
    <xf numFmtId="0" fontId="0" fillId="3" borderId="0" xfId="0" applyFill="1" applyBorder="1"/>
    <xf numFmtId="0" fontId="0" fillId="3" borderId="13" xfId="0" applyFill="1" applyBorder="1"/>
    <xf numFmtId="0" fontId="12" fillId="3" borderId="12" xfId="0" applyFont="1" applyFill="1" applyBorder="1"/>
    <xf numFmtId="0" fontId="12" fillId="3" borderId="0" xfId="0" applyFont="1" applyFill="1" applyBorder="1"/>
    <xf numFmtId="0" fontId="12" fillId="3" borderId="13" xfId="0" applyFont="1" applyFill="1" applyBorder="1"/>
    <xf numFmtId="0" fontId="0" fillId="0" borderId="2" xfId="0" applyBorder="1" applyAlignment="1">
      <alignment horizontal="center" vertical="top" wrapText="1"/>
    </xf>
    <xf numFmtId="0" fontId="0" fillId="0" borderId="9" xfId="0" applyBorder="1" applyAlignment="1">
      <alignment horizontal="center" vertical="top" wrapText="1"/>
    </xf>
    <xf numFmtId="0" fontId="0" fillId="0" borderId="3" xfId="0" applyBorder="1" applyAlignment="1">
      <alignment horizontal="center" vertical="top" wrapText="1"/>
    </xf>
    <xf numFmtId="0" fontId="0" fillId="4" borderId="1" xfId="0" applyFill="1" applyBorder="1" applyAlignment="1">
      <alignment horizontal="center" vertical="center"/>
    </xf>
    <xf numFmtId="3" fontId="0" fillId="4" borderId="1" xfId="0" applyNumberFormat="1" applyFill="1" applyBorder="1" applyAlignment="1">
      <alignment horizontal="center" vertical="center"/>
    </xf>
    <xf numFmtId="3" fontId="0" fillId="4" borderId="2" xfId="0" applyNumberFormat="1" applyFill="1" applyBorder="1" applyAlignment="1">
      <alignment horizontal="center" vertical="center"/>
    </xf>
    <xf numFmtId="0" fontId="0" fillId="4" borderId="1" xfId="0" applyFill="1" applyBorder="1" applyAlignment="1">
      <alignment/>
    </xf>
    <xf numFmtId="0" fontId="0" fillId="4" borderId="2" xfId="0" applyFill="1" applyBorder="1" applyAlignment="1">
      <alignment horizontal="center" vertical="center"/>
    </xf>
    <xf numFmtId="0" fontId="0" fillId="4" borderId="9" xfId="0" applyFill="1" applyBorder="1" applyAlignment="1">
      <alignment horizontal="center" vertical="center"/>
    </xf>
    <xf numFmtId="0" fontId="0" fillId="4" borderId="3" xfId="0" applyFill="1" applyBorder="1" applyAlignment="1">
      <alignment horizontal="center" vertical="center"/>
    </xf>
    <xf numFmtId="0" fontId="0" fillId="4" borderId="1" xfId="0" applyFill="1" applyBorder="1"/>
    <xf numFmtId="3" fontId="0" fillId="4" borderId="1" xfId="0" applyNumberFormat="1" applyFill="1" applyBorder="1" applyAlignment="1">
      <alignment/>
    </xf>
    <xf numFmtId="0" fontId="0" fillId="4" borderId="2" xfId="0" applyFill="1" applyBorder="1" applyAlignment="1">
      <alignment/>
    </xf>
    <xf numFmtId="0" fontId="0" fillId="4" borderId="3" xfId="0" applyFill="1" applyBorder="1"/>
    <xf numFmtId="0" fontId="0" fillId="4" borderId="2" xfId="0" applyFill="1" applyBorder="1"/>
    <xf numFmtId="0" fontId="13" fillId="4" borderId="4" xfId="0" applyFont="1" applyFill="1" applyBorder="1" applyAlignment="1">
      <alignment/>
    </xf>
    <xf numFmtId="0" fontId="13" fillId="5" borderId="4" xfId="0" applyFont="1" applyFill="1" applyBorder="1" applyAlignment="1">
      <alignment/>
    </xf>
    <xf numFmtId="0" fontId="3" fillId="0" borderId="0" xfId="0" applyFont="1" applyBorder="1" applyAlignment="1">
      <alignment/>
    </xf>
    <xf numFmtId="0" fontId="0" fillId="5" borderId="1" xfId="0" applyFill="1" applyBorder="1" applyAlignment="1">
      <alignment horizontal="center" vertical="top"/>
    </xf>
    <xf numFmtId="0" fontId="0" fillId="5" borderId="1" xfId="0" applyFill="1" applyBorder="1" applyAlignment="1">
      <alignment vertical="top"/>
    </xf>
    <xf numFmtId="0" fontId="0" fillId="5" borderId="2" xfId="0" applyFill="1" applyBorder="1" applyAlignment="1">
      <alignment horizontal="center" vertical="top"/>
    </xf>
    <xf numFmtId="0" fontId="0" fillId="5" borderId="9" xfId="0" applyFill="1" applyBorder="1" applyAlignment="1">
      <alignment horizontal="center" vertical="top"/>
    </xf>
    <xf numFmtId="0" fontId="0" fillId="5" borderId="3" xfId="0" applyFill="1" applyBorder="1" applyAlignment="1">
      <alignment horizontal="center" vertical="top"/>
    </xf>
    <xf numFmtId="0" fontId="0" fillId="5" borderId="1" xfId="0" applyFill="1" applyBorder="1" applyAlignment="1">
      <alignment horizontal="center" vertical="center"/>
    </xf>
    <xf numFmtId="0" fontId="0" fillId="5" borderId="20" xfId="0" applyFill="1" applyBorder="1" applyAlignment="1">
      <alignment horizontal="center" vertical="top"/>
    </xf>
    <xf numFmtId="0" fontId="0" fillId="5" borderId="11" xfId="0" applyFill="1" applyBorder="1"/>
    <xf numFmtId="0" fontId="0" fillId="5" borderId="8" xfId="0" applyFill="1" applyBorder="1"/>
    <xf numFmtId="0" fontId="0" fillId="5" borderId="21" xfId="0" applyFill="1" applyBorder="1"/>
    <xf numFmtId="0" fontId="0" fillId="5" borderId="1" xfId="0" applyFill="1" applyBorder="1"/>
    <xf numFmtId="0" fontId="0" fillId="5" borderId="2" xfId="0" applyFill="1" applyBorder="1" applyAlignment="1">
      <alignment horizontal="center" vertical="center"/>
    </xf>
    <xf numFmtId="0" fontId="0" fillId="5" borderId="9" xfId="0" applyFill="1" applyBorder="1" applyAlignment="1">
      <alignment horizontal="center" vertical="center"/>
    </xf>
    <xf numFmtId="0" fontId="0" fillId="5" borderId="3" xfId="0" applyFill="1" applyBorder="1" applyAlignment="1">
      <alignment horizontal="center" vertical="center"/>
    </xf>
    <xf numFmtId="0" fontId="0" fillId="0" borderId="17" xfId="0" applyBorder="1" applyAlignment="1">
      <alignment/>
    </xf>
    <xf numFmtId="0" fontId="0" fillId="0" borderId="18" xfId="0" applyBorder="1"/>
    <xf numFmtId="0" fontId="0" fillId="0" borderId="18" xfId="0" applyBorder="1" applyAlignment="1">
      <alignment/>
    </xf>
    <xf numFmtId="0" fontId="0" fillId="0" borderId="19" xfId="0" applyBorder="1"/>
    <xf numFmtId="0" fontId="14" fillId="0" borderId="12" xfId="0" applyFont="1" applyBorder="1" applyAlignment="1">
      <alignment vertical="center"/>
    </xf>
    <xf numFmtId="0" fontId="0" fillId="0" borderId="13" xfId="0" applyBorder="1"/>
    <xf numFmtId="0" fontId="0" fillId="0" borderId="12" xfId="0" applyBorder="1"/>
    <xf numFmtId="0" fontId="0" fillId="0" borderId="12" xfId="0" applyBorder="1" applyAlignment="1">
      <alignment/>
    </xf>
    <xf numFmtId="0" fontId="0" fillId="0" borderId="14" xfId="0" applyBorder="1" applyAlignment="1">
      <alignment/>
    </xf>
    <xf numFmtId="0" fontId="0" fillId="0" borderId="15" xfId="0" applyBorder="1"/>
    <xf numFmtId="0" fontId="0" fillId="0" borderId="15" xfId="0" applyBorder="1" applyAlignment="1">
      <alignment/>
    </xf>
    <xf numFmtId="0" fontId="0" fillId="0" borderId="16" xfId="0"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X305"/>
  <sheetViews>
    <sheetView tabSelected="1" zoomScale="83" zoomScaleNormal="83" workbookViewId="0" topLeftCell="A2">
      <selection activeCell="B10" sqref="B10"/>
    </sheetView>
  </sheetViews>
  <sheetFormatPr defaultColWidth="8.8515625" defaultRowHeight="15"/>
  <cols>
    <col min="2" max="2" width="16.8515625" style="0" bestFit="1" customWidth="1"/>
    <col min="3" max="3" width="15.7109375" style="0" customWidth="1"/>
    <col min="4" max="4" width="28.00390625" style="0" customWidth="1"/>
    <col min="5" max="5" width="9.8515625" style="0" bestFit="1" customWidth="1"/>
    <col min="6" max="6" width="75.421875" style="0" customWidth="1"/>
    <col min="8" max="8" width="64.00390625" style="0" customWidth="1"/>
    <col min="10" max="10" width="41.421875" style="0" bestFit="1" customWidth="1"/>
    <col min="12" max="12" width="19.8515625" style="29" bestFit="1" customWidth="1"/>
    <col min="13" max="14" width="8.8515625" style="29" customWidth="1"/>
    <col min="16" max="16" width="89.00390625" style="0" customWidth="1"/>
  </cols>
  <sheetData>
    <row r="2" spans="2:17" ht="26">
      <c r="B2" s="67" t="s">
        <v>50</v>
      </c>
      <c r="C2" s="67"/>
      <c r="D2" s="67"/>
      <c r="E2" s="2"/>
      <c r="F2" s="3"/>
      <c r="G2" s="11"/>
      <c r="H2" s="11"/>
      <c r="I2" s="11"/>
      <c r="J2" s="11"/>
      <c r="K2" s="11"/>
      <c r="L2" s="11"/>
      <c r="M2" s="11"/>
      <c r="N2" s="11"/>
      <c r="O2" s="11"/>
      <c r="P2" s="2"/>
      <c r="Q2" s="2"/>
    </row>
    <row r="3" spans="2:17" ht="15">
      <c r="B3" s="29"/>
      <c r="E3" s="2"/>
      <c r="F3" s="3"/>
      <c r="G3" s="4"/>
      <c r="H3" s="5"/>
      <c r="I3" s="6"/>
      <c r="J3" s="5"/>
      <c r="K3" s="6"/>
      <c r="L3" s="6"/>
      <c r="M3" s="6"/>
      <c r="N3" s="6"/>
      <c r="O3" s="5"/>
      <c r="P3" s="2"/>
      <c r="Q3" s="2"/>
    </row>
    <row r="4" spans="2:17" ht="16" thickBot="1">
      <c r="B4" s="29"/>
      <c r="E4" s="2"/>
      <c r="F4" s="7"/>
      <c r="G4" s="8"/>
      <c r="H4" s="9"/>
      <c r="I4" s="8"/>
      <c r="J4" s="9"/>
      <c r="K4" s="8"/>
      <c r="L4" s="8"/>
      <c r="M4" s="8"/>
      <c r="N4" s="8"/>
      <c r="O4" s="9"/>
      <c r="P4" s="2"/>
      <c r="Q4" s="2"/>
    </row>
    <row r="5" spans="2:16" ht="15">
      <c r="B5" s="86" t="s">
        <v>166</v>
      </c>
      <c r="C5" s="87"/>
      <c r="D5" s="87"/>
      <c r="E5" s="87"/>
      <c r="F5" s="87"/>
      <c r="G5" s="87"/>
      <c r="H5" s="87"/>
      <c r="I5" s="88"/>
      <c r="J5" s="10"/>
      <c r="K5" s="10"/>
      <c r="L5" s="10"/>
      <c r="M5" s="10"/>
      <c r="N5" s="10"/>
      <c r="O5" s="10"/>
      <c r="P5" s="2"/>
    </row>
    <row r="6" spans="2:17" ht="15">
      <c r="B6" s="89" t="s">
        <v>167</v>
      </c>
      <c r="C6" s="90"/>
      <c r="D6" s="90"/>
      <c r="E6" s="90"/>
      <c r="F6" s="90"/>
      <c r="G6" s="90"/>
      <c r="H6" s="90"/>
      <c r="I6" s="91"/>
      <c r="J6" s="2"/>
      <c r="K6" s="2"/>
      <c r="L6" s="2"/>
      <c r="M6" s="2"/>
      <c r="N6" s="2"/>
      <c r="O6" s="2"/>
      <c r="P6" s="2"/>
      <c r="Q6" s="2"/>
    </row>
    <row r="7" spans="2:17" ht="15">
      <c r="B7" s="92" t="s">
        <v>168</v>
      </c>
      <c r="C7" s="93"/>
      <c r="D7" s="93"/>
      <c r="E7" s="93"/>
      <c r="F7" s="93"/>
      <c r="G7" s="93"/>
      <c r="H7" s="93"/>
      <c r="I7" s="94"/>
      <c r="J7" s="2"/>
      <c r="K7" s="2"/>
      <c r="L7" s="2"/>
      <c r="M7" s="2"/>
      <c r="N7" s="2"/>
      <c r="O7" s="2"/>
      <c r="P7" s="2"/>
      <c r="Q7" s="2"/>
    </row>
    <row r="8" spans="2:17" s="29" customFormat="1" ht="15">
      <c r="B8" s="61" t="s">
        <v>169</v>
      </c>
      <c r="C8" s="62"/>
      <c r="D8" s="62"/>
      <c r="E8" s="62"/>
      <c r="F8" s="62"/>
      <c r="G8" s="62"/>
      <c r="H8" s="62"/>
      <c r="I8" s="63"/>
      <c r="J8" s="2"/>
      <c r="K8" s="2"/>
      <c r="L8" s="2"/>
      <c r="M8" s="2"/>
      <c r="N8" s="2"/>
      <c r="O8" s="2"/>
      <c r="P8" s="2"/>
      <c r="Q8" s="2"/>
    </row>
    <row r="9" spans="2:17" s="29" customFormat="1" ht="15">
      <c r="B9" s="61" t="s">
        <v>170</v>
      </c>
      <c r="C9" s="62"/>
      <c r="D9" s="62"/>
      <c r="E9" s="62"/>
      <c r="F9" s="62"/>
      <c r="G9" s="62"/>
      <c r="H9" s="62"/>
      <c r="I9" s="63"/>
      <c r="J9" s="2"/>
      <c r="K9" s="2"/>
      <c r="L9" s="2"/>
      <c r="M9" s="2"/>
      <c r="N9" s="2"/>
      <c r="O9" s="2"/>
      <c r="P9" s="2"/>
      <c r="Q9" s="2"/>
    </row>
    <row r="10" spans="2:17" s="29" customFormat="1" ht="15">
      <c r="B10" s="61"/>
      <c r="C10" s="62"/>
      <c r="D10" s="62"/>
      <c r="E10" s="62"/>
      <c r="F10" s="62"/>
      <c r="G10" s="62"/>
      <c r="H10" s="62"/>
      <c r="I10" s="63"/>
      <c r="J10" s="2"/>
      <c r="K10" s="2"/>
      <c r="L10" s="2"/>
      <c r="M10" s="2"/>
      <c r="N10" s="2"/>
      <c r="O10" s="2"/>
      <c r="P10" s="2"/>
      <c r="Q10" s="2"/>
    </row>
    <row r="11" spans="2:17" s="29" customFormat="1" ht="15">
      <c r="B11" s="64" t="s">
        <v>7</v>
      </c>
      <c r="C11" s="65"/>
      <c r="D11" s="65"/>
      <c r="E11" s="65"/>
      <c r="F11" s="65"/>
      <c r="G11" s="65"/>
      <c r="H11" s="65"/>
      <c r="I11" s="66"/>
      <c r="J11" s="2"/>
      <c r="K11" s="2"/>
      <c r="L11" s="2"/>
      <c r="M11" s="2"/>
      <c r="N11" s="2"/>
      <c r="O11" s="2"/>
      <c r="P11" s="2"/>
      <c r="Q11" s="2"/>
    </row>
    <row r="12" spans="2:17" s="29" customFormat="1" ht="15">
      <c r="B12" s="58" t="s">
        <v>115</v>
      </c>
      <c r="C12" s="59"/>
      <c r="D12" s="59"/>
      <c r="E12" s="59"/>
      <c r="F12" s="59"/>
      <c r="G12" s="59"/>
      <c r="H12" s="59"/>
      <c r="I12" s="60"/>
      <c r="J12" s="2"/>
      <c r="K12" s="2"/>
      <c r="L12" s="2"/>
      <c r="M12" s="2"/>
      <c r="N12" s="2"/>
      <c r="O12" s="2"/>
      <c r="P12" s="2"/>
      <c r="Q12" s="2"/>
    </row>
    <row r="13" spans="2:17" s="29" customFormat="1" ht="15">
      <c r="B13" s="92" t="s">
        <v>116</v>
      </c>
      <c r="C13" s="93"/>
      <c r="D13" s="93"/>
      <c r="E13" s="93"/>
      <c r="F13" s="93"/>
      <c r="G13" s="93"/>
      <c r="H13" s="93"/>
      <c r="I13" s="94"/>
      <c r="J13" s="2"/>
      <c r="K13" s="2"/>
      <c r="L13" s="2"/>
      <c r="M13" s="2"/>
      <c r="N13" s="2"/>
      <c r="O13" s="2"/>
      <c r="P13" s="2"/>
      <c r="Q13" s="2"/>
    </row>
    <row r="14" spans="2:17" ht="15">
      <c r="B14" s="92"/>
      <c r="C14" s="93"/>
      <c r="D14" s="93"/>
      <c r="E14" s="93"/>
      <c r="F14" s="93"/>
      <c r="G14" s="93"/>
      <c r="H14" s="93"/>
      <c r="I14" s="94"/>
      <c r="J14" s="11"/>
      <c r="K14" s="11"/>
      <c r="L14" s="11"/>
      <c r="M14" s="11"/>
      <c r="N14" s="11"/>
      <c r="O14" s="11"/>
      <c r="P14" s="2"/>
      <c r="Q14" s="2"/>
    </row>
    <row r="15" spans="2:24" ht="15">
      <c r="B15" s="98" t="s">
        <v>124</v>
      </c>
      <c r="C15" s="99"/>
      <c r="D15" s="99"/>
      <c r="E15" s="99"/>
      <c r="F15" s="99"/>
      <c r="G15" s="99"/>
      <c r="H15" s="99"/>
      <c r="I15" s="100"/>
      <c r="J15" s="12"/>
      <c r="K15" s="13"/>
      <c r="L15" s="13"/>
      <c r="M15" s="13"/>
      <c r="N15" s="13"/>
      <c r="O15" s="12"/>
      <c r="P15" s="14"/>
      <c r="Q15" s="14"/>
      <c r="R15" s="15"/>
      <c r="S15" s="15"/>
      <c r="T15" s="15"/>
      <c r="U15" s="15"/>
      <c r="V15" s="15"/>
      <c r="W15" s="15"/>
      <c r="X15" s="15"/>
    </row>
    <row r="16" spans="2:24" ht="15">
      <c r="B16" s="95" t="s">
        <v>156</v>
      </c>
      <c r="C16" s="96"/>
      <c r="D16" s="96"/>
      <c r="E16" s="96"/>
      <c r="F16" s="96"/>
      <c r="G16" s="96"/>
      <c r="H16" s="96"/>
      <c r="I16" s="97"/>
      <c r="J16" s="19"/>
      <c r="K16" s="20"/>
      <c r="L16" s="20"/>
      <c r="M16" s="20"/>
      <c r="N16" s="20"/>
      <c r="O16" s="19"/>
      <c r="P16" s="17"/>
      <c r="Q16" s="17"/>
      <c r="R16" s="18"/>
      <c r="S16" s="18"/>
      <c r="T16" s="18"/>
      <c r="U16" s="18"/>
      <c r="V16" s="18"/>
      <c r="W16" s="15"/>
      <c r="X16" s="15"/>
    </row>
    <row r="17" spans="2:24" ht="15">
      <c r="B17" s="95" t="s">
        <v>161</v>
      </c>
      <c r="C17" s="96"/>
      <c r="D17" s="96"/>
      <c r="E17" s="96"/>
      <c r="F17" s="96"/>
      <c r="G17" s="96"/>
      <c r="H17" s="96"/>
      <c r="I17" s="97"/>
      <c r="J17" s="19"/>
      <c r="K17" s="27"/>
      <c r="L17" s="27"/>
      <c r="M17" s="27"/>
      <c r="N17" s="27"/>
      <c r="O17" s="19"/>
      <c r="P17" s="17"/>
      <c r="Q17" s="18"/>
      <c r="R17" s="18"/>
      <c r="S17" s="18"/>
      <c r="T17" s="18"/>
      <c r="U17" s="18"/>
      <c r="V17" s="18"/>
      <c r="W17" s="15"/>
      <c r="X17" s="15"/>
    </row>
    <row r="18" spans="2:24" ht="15">
      <c r="B18" s="95" t="s">
        <v>123</v>
      </c>
      <c r="C18" s="96"/>
      <c r="D18" s="96"/>
      <c r="E18" s="96"/>
      <c r="F18" s="96"/>
      <c r="G18" s="96"/>
      <c r="H18" s="96"/>
      <c r="I18" s="97"/>
      <c r="J18" s="19"/>
      <c r="K18" s="27"/>
      <c r="L18" s="27"/>
      <c r="M18" s="27"/>
      <c r="N18" s="27"/>
      <c r="O18" s="19"/>
      <c r="P18" s="17"/>
      <c r="Q18" s="18"/>
      <c r="R18" s="18"/>
      <c r="S18" s="18"/>
      <c r="T18" s="18"/>
      <c r="U18" s="18"/>
      <c r="V18" s="18"/>
      <c r="W18" s="15"/>
      <c r="X18" s="15"/>
    </row>
    <row r="19" spans="2:24" ht="15">
      <c r="B19" s="95" t="s">
        <v>158</v>
      </c>
      <c r="C19" s="96"/>
      <c r="D19" s="96"/>
      <c r="E19" s="96"/>
      <c r="F19" s="96"/>
      <c r="G19" s="96"/>
      <c r="H19" s="96"/>
      <c r="I19" s="97"/>
      <c r="J19" s="19"/>
      <c r="K19" s="27"/>
      <c r="L19" s="27"/>
      <c r="M19" s="27"/>
      <c r="N19" s="27"/>
      <c r="O19" s="19"/>
      <c r="P19" s="17"/>
      <c r="Q19" s="18"/>
      <c r="R19" s="18"/>
      <c r="S19" s="18"/>
      <c r="T19" s="18"/>
      <c r="U19" s="18"/>
      <c r="V19" s="18"/>
      <c r="W19" s="15"/>
      <c r="X19" s="15"/>
    </row>
    <row r="20" spans="2:9" s="29" customFormat="1" ht="15">
      <c r="B20" s="77"/>
      <c r="C20" s="78"/>
      <c r="D20" s="78"/>
      <c r="E20" s="78"/>
      <c r="F20" s="78"/>
      <c r="G20" s="78"/>
      <c r="H20" s="78"/>
      <c r="I20" s="79"/>
    </row>
    <row r="21" spans="2:9" s="29" customFormat="1" ht="15">
      <c r="B21" s="80" t="s">
        <v>125</v>
      </c>
      <c r="C21" s="81"/>
      <c r="D21" s="81"/>
      <c r="E21" s="81"/>
      <c r="F21" s="81"/>
      <c r="G21" s="81"/>
      <c r="H21" s="81"/>
      <c r="I21" s="82"/>
    </row>
    <row r="22" spans="2:9" s="29" customFormat="1" ht="15">
      <c r="B22" s="77" t="s">
        <v>159</v>
      </c>
      <c r="C22" s="78"/>
      <c r="D22" s="78"/>
      <c r="E22" s="78"/>
      <c r="F22" s="78"/>
      <c r="G22" s="78"/>
      <c r="H22" s="78"/>
      <c r="I22" s="79"/>
    </row>
    <row r="23" spans="2:24" s="29" customFormat="1" ht="15">
      <c r="B23" s="77" t="s">
        <v>160</v>
      </c>
      <c r="C23" s="78"/>
      <c r="D23" s="78"/>
      <c r="E23" s="78"/>
      <c r="F23" s="78"/>
      <c r="G23" s="78"/>
      <c r="H23" s="78"/>
      <c r="I23" s="79"/>
      <c r="J23" s="19"/>
      <c r="Q23" s="19"/>
      <c r="R23" s="18"/>
      <c r="S23" s="18"/>
      <c r="T23" s="18"/>
      <c r="U23" s="18"/>
      <c r="V23" s="18"/>
      <c r="W23" s="15"/>
      <c r="X23" s="15"/>
    </row>
    <row r="24" spans="2:9" s="29" customFormat="1" ht="16" thickBot="1">
      <c r="B24" s="83" t="s">
        <v>162</v>
      </c>
      <c r="C24" s="84"/>
      <c r="D24" s="84"/>
      <c r="E24" s="84"/>
      <c r="F24" s="84"/>
      <c r="G24" s="84"/>
      <c r="H24" s="84"/>
      <c r="I24" s="85"/>
    </row>
    <row r="25" spans="2:7" s="29" customFormat="1" ht="16" thickBot="1">
      <c r="B25" s="15"/>
      <c r="D25" s="15"/>
      <c r="G25" s="1"/>
    </row>
    <row r="26" spans="2:7" s="29" customFormat="1" ht="16" thickBot="1">
      <c r="B26" s="133"/>
      <c r="C26" s="134"/>
      <c r="D26" s="135"/>
      <c r="E26" s="136"/>
      <c r="G26" s="1"/>
    </row>
    <row r="27" spans="2:7" s="29" customFormat="1" ht="20" customHeight="1" thickBot="1">
      <c r="B27" s="137" t="s">
        <v>163</v>
      </c>
      <c r="C27" s="116"/>
      <c r="D27" s="118" t="s">
        <v>164</v>
      </c>
      <c r="E27" s="138"/>
      <c r="G27" s="1"/>
    </row>
    <row r="28" spans="2:7" s="29" customFormat="1" ht="16" thickBot="1">
      <c r="B28" s="139"/>
      <c r="C28" s="14"/>
      <c r="D28" s="14"/>
      <c r="E28" s="138"/>
      <c r="G28" s="1"/>
    </row>
    <row r="29" spans="2:7" s="29" customFormat="1" ht="20" customHeight="1" thickBot="1">
      <c r="B29" s="140"/>
      <c r="C29" s="117"/>
      <c r="D29" s="118" t="s">
        <v>165</v>
      </c>
      <c r="E29" s="138"/>
      <c r="G29" s="1"/>
    </row>
    <row r="30" spans="2:7" s="29" customFormat="1" ht="15">
      <c r="B30" s="140"/>
      <c r="C30" s="2"/>
      <c r="D30" s="14"/>
      <c r="E30" s="138"/>
      <c r="G30" s="1"/>
    </row>
    <row r="31" spans="2:7" s="29" customFormat="1" ht="16" thickBot="1">
      <c r="B31" s="141"/>
      <c r="C31" s="142"/>
      <c r="D31" s="143"/>
      <c r="E31" s="144"/>
      <c r="G31" s="1"/>
    </row>
    <row r="32" spans="5:24" ht="16" thickBot="1">
      <c r="E32" s="2"/>
      <c r="F32" s="16"/>
      <c r="G32" s="21"/>
      <c r="H32" s="19"/>
      <c r="I32" s="19"/>
      <c r="J32" s="19"/>
      <c r="P32" s="26" t="s">
        <v>49</v>
      </c>
      <c r="Q32" s="19"/>
      <c r="R32" s="18"/>
      <c r="S32" s="18"/>
      <c r="T32" s="18"/>
      <c r="U32" s="18"/>
      <c r="V32" s="18"/>
      <c r="W32" s="15"/>
      <c r="X32" s="15"/>
    </row>
    <row r="33" spans="2:24" ht="15">
      <c r="B33" s="75" t="s">
        <v>48</v>
      </c>
      <c r="C33" s="75" t="s">
        <v>46</v>
      </c>
      <c r="D33" s="75" t="s">
        <v>38</v>
      </c>
      <c r="E33" s="104">
        <v>1360</v>
      </c>
      <c r="F33" s="22" t="s">
        <v>39</v>
      </c>
      <c r="G33" s="107">
        <v>178</v>
      </c>
      <c r="H33" s="2"/>
      <c r="I33" s="19"/>
      <c r="P33" s="41" t="s">
        <v>108</v>
      </c>
      <c r="Q33" s="19"/>
      <c r="R33" s="18"/>
      <c r="S33" s="18"/>
      <c r="T33" s="18"/>
      <c r="U33" s="18"/>
      <c r="V33" s="18"/>
      <c r="W33" s="15"/>
      <c r="X33" s="15"/>
    </row>
    <row r="34" spans="2:24" ht="15">
      <c r="B34" s="75"/>
      <c r="C34" s="75"/>
      <c r="D34" s="75"/>
      <c r="E34" s="104"/>
      <c r="F34" s="22" t="s">
        <v>40</v>
      </c>
      <c r="G34" s="107">
        <v>721</v>
      </c>
      <c r="H34" s="2"/>
      <c r="I34" s="19"/>
      <c r="P34" s="41" t="s">
        <v>109</v>
      </c>
      <c r="Q34" s="19"/>
      <c r="R34" s="18"/>
      <c r="S34" s="18"/>
      <c r="T34" s="18"/>
      <c r="U34" s="18"/>
      <c r="V34" s="18"/>
      <c r="W34" s="15"/>
      <c r="X34" s="15"/>
    </row>
    <row r="35" spans="2:24" ht="15">
      <c r="B35" s="75"/>
      <c r="C35" s="75"/>
      <c r="D35" s="75"/>
      <c r="E35" s="104"/>
      <c r="F35" s="22" t="s">
        <v>41</v>
      </c>
      <c r="G35" s="107">
        <v>226</v>
      </c>
      <c r="H35" s="2"/>
      <c r="I35" s="19"/>
      <c r="P35" s="41" t="s">
        <v>110</v>
      </c>
      <c r="Q35" s="19"/>
      <c r="R35" s="18"/>
      <c r="S35" s="18"/>
      <c r="T35" s="18"/>
      <c r="U35" s="18"/>
      <c r="V35" s="18"/>
      <c r="W35" s="15"/>
      <c r="X35" s="15"/>
    </row>
    <row r="36" spans="2:24" ht="15">
      <c r="B36" s="75"/>
      <c r="C36" s="75"/>
      <c r="D36" s="75"/>
      <c r="E36" s="104"/>
      <c r="F36" s="22" t="s">
        <v>53</v>
      </c>
      <c r="G36" s="107">
        <v>95</v>
      </c>
      <c r="H36" s="2"/>
      <c r="I36" s="19"/>
      <c r="P36" s="42"/>
      <c r="Q36" s="19"/>
      <c r="R36" s="18"/>
      <c r="S36" s="18"/>
      <c r="T36" s="18"/>
      <c r="U36" s="18"/>
      <c r="V36" s="18"/>
      <c r="W36" s="15"/>
      <c r="X36" s="15"/>
    </row>
    <row r="37" spans="2:24" ht="15">
      <c r="B37" s="75"/>
      <c r="C37" s="75"/>
      <c r="D37" s="75"/>
      <c r="E37" s="104"/>
      <c r="F37" s="22" t="s">
        <v>52</v>
      </c>
      <c r="G37" s="107">
        <v>140</v>
      </c>
      <c r="H37" s="2"/>
      <c r="I37" s="19"/>
      <c r="P37" s="41"/>
      <c r="Q37" s="19"/>
      <c r="R37" s="18"/>
      <c r="S37" s="18"/>
      <c r="T37" s="18"/>
      <c r="U37" s="18"/>
      <c r="V37" s="18"/>
      <c r="W37" s="15"/>
      <c r="X37" s="15"/>
    </row>
    <row r="38" spans="2:24" ht="15">
      <c r="B38" s="75"/>
      <c r="C38" s="75"/>
      <c r="D38" s="75" t="s">
        <v>42</v>
      </c>
      <c r="E38" s="104">
        <v>682</v>
      </c>
      <c r="F38" s="22" t="s">
        <v>54</v>
      </c>
      <c r="G38" s="107">
        <v>22</v>
      </c>
      <c r="H38" s="2"/>
      <c r="I38" s="19"/>
      <c r="P38" s="42"/>
      <c r="Q38" s="19"/>
      <c r="R38" s="18"/>
      <c r="S38" s="18"/>
      <c r="T38" s="18"/>
      <c r="U38" s="18"/>
      <c r="V38" s="18"/>
      <c r="W38" s="15"/>
      <c r="X38" s="15"/>
    </row>
    <row r="39" spans="2:24" ht="15">
      <c r="B39" s="75"/>
      <c r="C39" s="75"/>
      <c r="D39" s="75"/>
      <c r="E39" s="104"/>
      <c r="F39" s="22" t="s">
        <v>57</v>
      </c>
      <c r="G39" s="107">
        <v>139</v>
      </c>
      <c r="H39" s="19"/>
      <c r="I39" s="19"/>
      <c r="P39" s="41"/>
      <c r="Q39" s="19"/>
      <c r="R39" s="18"/>
      <c r="S39" s="18"/>
      <c r="T39" s="18"/>
      <c r="U39" s="18"/>
      <c r="V39" s="18"/>
      <c r="W39" s="15"/>
      <c r="X39" s="15"/>
    </row>
    <row r="40" spans="2:24" ht="15">
      <c r="B40" s="75"/>
      <c r="C40" s="75"/>
      <c r="D40" s="75"/>
      <c r="E40" s="104"/>
      <c r="F40" s="22" t="s">
        <v>55</v>
      </c>
      <c r="G40" s="107">
        <v>368</v>
      </c>
      <c r="H40" s="19"/>
      <c r="I40" s="19"/>
      <c r="P40" s="43"/>
      <c r="Q40" s="19"/>
      <c r="R40" s="18"/>
      <c r="S40" s="18"/>
      <c r="T40" s="18"/>
      <c r="U40" s="18"/>
      <c r="V40" s="18"/>
      <c r="W40" s="15"/>
      <c r="X40" s="15"/>
    </row>
    <row r="41" spans="2:24" ht="15">
      <c r="B41" s="75"/>
      <c r="C41" s="75"/>
      <c r="D41" s="75"/>
      <c r="E41" s="104"/>
      <c r="F41" s="22" t="s">
        <v>43</v>
      </c>
      <c r="G41" s="107">
        <v>153</v>
      </c>
      <c r="H41" s="19"/>
      <c r="I41" s="19"/>
      <c r="P41" s="43"/>
      <c r="Q41" s="19"/>
      <c r="R41" s="18"/>
      <c r="S41" s="18"/>
      <c r="T41" s="18"/>
      <c r="U41" s="18"/>
      <c r="V41" s="18"/>
      <c r="W41" s="15"/>
      <c r="X41" s="15"/>
    </row>
    <row r="42" spans="2:24" ht="15">
      <c r="B42" s="75"/>
      <c r="C42" s="75"/>
      <c r="D42" s="75" t="s">
        <v>44</v>
      </c>
      <c r="E42" s="104">
        <v>1000</v>
      </c>
      <c r="F42" s="22" t="s">
        <v>57</v>
      </c>
      <c r="G42" s="107">
        <v>492</v>
      </c>
      <c r="H42" s="19"/>
      <c r="I42" s="19"/>
      <c r="P42" s="43"/>
      <c r="Q42" s="19"/>
      <c r="R42" s="18"/>
      <c r="S42" s="18"/>
      <c r="T42" s="18"/>
      <c r="U42" s="18"/>
      <c r="V42" s="18"/>
      <c r="W42" s="15"/>
      <c r="X42" s="15"/>
    </row>
    <row r="43" spans="2:24" ht="15">
      <c r="B43" s="75"/>
      <c r="C43" s="75"/>
      <c r="D43" s="75"/>
      <c r="E43" s="104"/>
      <c r="F43" s="22" t="s">
        <v>55</v>
      </c>
      <c r="G43" s="107">
        <v>348</v>
      </c>
      <c r="H43" s="19"/>
      <c r="I43" s="19"/>
      <c r="P43" s="43"/>
      <c r="Q43" s="19"/>
      <c r="R43" s="18"/>
      <c r="S43" s="18"/>
      <c r="T43" s="18"/>
      <c r="U43" s="18"/>
      <c r="V43" s="18"/>
      <c r="W43" s="15"/>
      <c r="X43" s="15"/>
    </row>
    <row r="44" spans="2:24" ht="15">
      <c r="B44" s="75"/>
      <c r="C44" s="75"/>
      <c r="D44" s="75"/>
      <c r="E44" s="104"/>
      <c r="F44" s="22" t="s">
        <v>45</v>
      </c>
      <c r="G44" s="107">
        <v>151</v>
      </c>
      <c r="H44" s="19"/>
      <c r="I44" s="19"/>
      <c r="P44" s="43"/>
      <c r="Q44" s="19"/>
      <c r="R44" s="18"/>
      <c r="S44" s="18"/>
      <c r="T44" s="18"/>
      <c r="U44" s="18"/>
      <c r="V44" s="18"/>
      <c r="W44" s="15"/>
      <c r="X44" s="15"/>
    </row>
    <row r="45" spans="2:24" ht="15">
      <c r="B45" s="75"/>
      <c r="C45" s="75"/>
      <c r="D45" s="75"/>
      <c r="E45" s="104"/>
      <c r="F45" s="22" t="s">
        <v>56</v>
      </c>
      <c r="G45" s="107">
        <v>9</v>
      </c>
      <c r="H45" s="19"/>
      <c r="I45" s="19"/>
      <c r="P45" s="44"/>
      <c r="Q45" s="19"/>
      <c r="R45" s="18"/>
      <c r="S45" s="18"/>
      <c r="T45" s="18"/>
      <c r="U45" s="18"/>
      <c r="V45" s="18"/>
      <c r="W45" s="15"/>
      <c r="X45" s="15"/>
    </row>
    <row r="46" spans="2:24" ht="15">
      <c r="B46" s="75"/>
      <c r="C46" s="75" t="s">
        <v>47</v>
      </c>
      <c r="D46" s="75" t="s">
        <v>37</v>
      </c>
      <c r="E46" s="104">
        <f>SUM(G46,G56)</f>
        <v>4221</v>
      </c>
      <c r="F46" s="71" t="s">
        <v>23</v>
      </c>
      <c r="G46" s="108">
        <f>SUM(I46:I55)</f>
        <v>2118</v>
      </c>
      <c r="H46" s="23" t="s">
        <v>24</v>
      </c>
      <c r="I46" s="111">
        <v>1211</v>
      </c>
      <c r="P46" s="45" t="s">
        <v>111</v>
      </c>
      <c r="Q46" s="32"/>
      <c r="R46" s="18"/>
      <c r="S46" s="18"/>
      <c r="T46" s="18"/>
      <c r="U46" s="18"/>
      <c r="V46" s="18"/>
      <c r="W46" s="15"/>
      <c r="X46" s="15"/>
    </row>
    <row r="47" spans="2:24" ht="15">
      <c r="B47" s="75"/>
      <c r="C47" s="75"/>
      <c r="D47" s="75"/>
      <c r="E47" s="104"/>
      <c r="F47" s="71"/>
      <c r="G47" s="109"/>
      <c r="H47" s="25" t="s">
        <v>25</v>
      </c>
      <c r="I47" s="114">
        <v>381</v>
      </c>
      <c r="P47" s="46" t="s">
        <v>113</v>
      </c>
      <c r="Q47" s="32"/>
      <c r="R47" s="18"/>
      <c r="S47" s="18"/>
      <c r="T47" s="18"/>
      <c r="U47" s="18"/>
      <c r="V47" s="18"/>
      <c r="W47" s="15"/>
      <c r="X47" s="15"/>
    </row>
    <row r="48" spans="2:24" ht="15">
      <c r="B48" s="75"/>
      <c r="C48" s="75"/>
      <c r="D48" s="75"/>
      <c r="E48" s="104"/>
      <c r="F48" s="71"/>
      <c r="G48" s="109"/>
      <c r="H48" s="23" t="s">
        <v>26</v>
      </c>
      <c r="I48" s="111">
        <v>196</v>
      </c>
      <c r="P48" s="46" t="s">
        <v>112</v>
      </c>
      <c r="Q48" s="31"/>
      <c r="R48" s="18"/>
      <c r="S48" s="18"/>
      <c r="T48" s="18"/>
      <c r="U48" s="18"/>
      <c r="V48" s="18"/>
      <c r="W48" s="15"/>
      <c r="X48" s="15"/>
    </row>
    <row r="49" spans="2:24" ht="15">
      <c r="B49" s="75"/>
      <c r="C49" s="75"/>
      <c r="D49" s="75"/>
      <c r="E49" s="104"/>
      <c r="F49" s="71"/>
      <c r="G49" s="109"/>
      <c r="H49" s="23" t="s">
        <v>27</v>
      </c>
      <c r="I49" s="111">
        <v>134</v>
      </c>
      <c r="P49" s="46"/>
      <c r="Q49" s="31"/>
      <c r="R49" s="18"/>
      <c r="S49" s="18"/>
      <c r="T49" s="18"/>
      <c r="U49" s="18"/>
      <c r="V49" s="18"/>
      <c r="W49" s="15"/>
      <c r="X49" s="15"/>
    </row>
    <row r="50" spans="2:24" ht="15">
      <c r="B50" s="75"/>
      <c r="C50" s="75"/>
      <c r="D50" s="75"/>
      <c r="E50" s="104"/>
      <c r="F50" s="71"/>
      <c r="G50" s="109"/>
      <c r="H50" s="23" t="s">
        <v>28</v>
      </c>
      <c r="I50" s="111">
        <v>76</v>
      </c>
      <c r="P50" s="47"/>
      <c r="Q50" s="31"/>
      <c r="R50" s="18"/>
      <c r="S50" s="18"/>
      <c r="T50" s="18"/>
      <c r="U50" s="18"/>
      <c r="V50" s="18"/>
      <c r="W50" s="15"/>
      <c r="X50" s="15"/>
    </row>
    <row r="51" spans="2:24" ht="15">
      <c r="B51" s="75"/>
      <c r="C51" s="75"/>
      <c r="D51" s="75"/>
      <c r="E51" s="104"/>
      <c r="F51" s="71"/>
      <c r="G51" s="109"/>
      <c r="H51" s="23" t="s">
        <v>29</v>
      </c>
      <c r="I51" s="111">
        <v>30</v>
      </c>
      <c r="P51" s="46"/>
      <c r="Q51" s="30"/>
      <c r="R51" s="18"/>
      <c r="S51" s="18"/>
      <c r="T51" s="18"/>
      <c r="U51" s="18"/>
      <c r="V51" s="18"/>
      <c r="W51" s="15"/>
      <c r="X51" s="15"/>
    </row>
    <row r="52" spans="2:24" ht="15">
      <c r="B52" s="75"/>
      <c r="C52" s="75"/>
      <c r="D52" s="75"/>
      <c r="E52" s="104"/>
      <c r="F52" s="71"/>
      <c r="G52" s="109"/>
      <c r="H52" s="23" t="s">
        <v>30</v>
      </c>
      <c r="I52" s="111">
        <v>14</v>
      </c>
      <c r="P52" s="46"/>
      <c r="Q52" s="33"/>
      <c r="R52" s="18"/>
      <c r="S52" s="18"/>
      <c r="T52" s="18"/>
      <c r="U52" s="18"/>
      <c r="V52" s="18"/>
      <c r="W52" s="15"/>
      <c r="X52" s="15"/>
    </row>
    <row r="53" spans="2:24" ht="15">
      <c r="B53" s="75"/>
      <c r="C53" s="75"/>
      <c r="D53" s="75"/>
      <c r="E53" s="104"/>
      <c r="F53" s="71"/>
      <c r="G53" s="109"/>
      <c r="H53" s="23" t="s">
        <v>31</v>
      </c>
      <c r="I53" s="111">
        <v>58</v>
      </c>
      <c r="P53" s="46"/>
      <c r="Q53" s="33"/>
      <c r="R53" s="18"/>
      <c r="S53" s="18"/>
      <c r="T53" s="18"/>
      <c r="U53" s="18"/>
      <c r="V53" s="18"/>
      <c r="W53" s="15"/>
      <c r="X53" s="15"/>
    </row>
    <row r="54" spans="2:24" ht="15">
      <c r="B54" s="75"/>
      <c r="C54" s="75"/>
      <c r="D54" s="75"/>
      <c r="E54" s="104"/>
      <c r="F54" s="71"/>
      <c r="G54" s="109"/>
      <c r="H54" s="23" t="s">
        <v>19</v>
      </c>
      <c r="I54" s="111">
        <v>9</v>
      </c>
      <c r="P54" s="46"/>
      <c r="Q54" s="30"/>
      <c r="R54" s="18"/>
      <c r="S54" s="18"/>
      <c r="T54" s="18"/>
      <c r="U54" s="18"/>
      <c r="V54" s="18"/>
      <c r="W54" s="15"/>
      <c r="X54" s="15"/>
    </row>
    <row r="55" spans="2:24" ht="15">
      <c r="B55" s="75"/>
      <c r="C55" s="75"/>
      <c r="D55" s="75"/>
      <c r="E55" s="104"/>
      <c r="F55" s="71"/>
      <c r="G55" s="110"/>
      <c r="H55" s="23" t="s">
        <v>32</v>
      </c>
      <c r="I55" s="111">
        <v>9</v>
      </c>
      <c r="P55" s="46"/>
      <c r="Q55" s="30"/>
      <c r="R55" s="18"/>
      <c r="S55" s="18"/>
      <c r="T55" s="18"/>
      <c r="U55" s="18"/>
      <c r="V55" s="18"/>
      <c r="W55" s="15"/>
      <c r="X55" s="15"/>
    </row>
    <row r="56" spans="2:24" ht="15">
      <c r="B56" s="75"/>
      <c r="C56" s="75"/>
      <c r="D56" s="75"/>
      <c r="E56" s="104"/>
      <c r="F56" s="71" t="s">
        <v>33</v>
      </c>
      <c r="G56" s="108">
        <f>SUM(I56:I58)</f>
        <v>2103</v>
      </c>
      <c r="H56" s="23" t="s">
        <v>34</v>
      </c>
      <c r="I56" s="111">
        <v>1451</v>
      </c>
      <c r="P56" s="48"/>
      <c r="Q56" s="31"/>
      <c r="R56" s="18"/>
      <c r="S56" s="18"/>
      <c r="T56" s="18"/>
      <c r="U56" s="18"/>
      <c r="V56" s="18"/>
      <c r="W56" s="15"/>
      <c r="X56" s="15"/>
    </row>
    <row r="57" spans="2:24" ht="15">
      <c r="B57" s="75"/>
      <c r="C57" s="75"/>
      <c r="D57" s="75"/>
      <c r="E57" s="104"/>
      <c r="F57" s="71"/>
      <c r="G57" s="109"/>
      <c r="H57" s="23" t="s">
        <v>35</v>
      </c>
      <c r="I57" s="111">
        <v>374</v>
      </c>
      <c r="P57" s="48"/>
      <c r="Q57" s="31"/>
      <c r="R57" s="18"/>
      <c r="S57" s="18"/>
      <c r="T57" s="18"/>
      <c r="U57" s="18"/>
      <c r="V57" s="18"/>
      <c r="W57" s="15"/>
      <c r="X57" s="15"/>
    </row>
    <row r="58" spans="2:24" ht="15">
      <c r="B58" s="75"/>
      <c r="C58" s="75"/>
      <c r="D58" s="75"/>
      <c r="E58" s="104"/>
      <c r="F58" s="71"/>
      <c r="G58" s="110"/>
      <c r="H58" s="23" t="s">
        <v>36</v>
      </c>
      <c r="I58" s="111">
        <v>278</v>
      </c>
      <c r="P58" s="49"/>
      <c r="Q58" s="31"/>
      <c r="R58" s="18"/>
      <c r="S58" s="18"/>
      <c r="T58" s="18"/>
      <c r="U58" s="18"/>
      <c r="V58" s="18"/>
      <c r="W58" s="15"/>
      <c r="X58" s="15"/>
    </row>
    <row r="59" spans="2:24" ht="15">
      <c r="B59" s="75"/>
      <c r="C59" s="75"/>
      <c r="D59" s="75" t="s">
        <v>21</v>
      </c>
      <c r="E59" s="104">
        <f>SUM(G59,G62,G69)</f>
        <v>7027</v>
      </c>
      <c r="F59" s="71" t="s">
        <v>8</v>
      </c>
      <c r="G59" s="108">
        <f>SUM(I59:I61)</f>
        <v>1575</v>
      </c>
      <c r="H59" s="23" t="s">
        <v>9</v>
      </c>
      <c r="I59" s="107">
        <v>1444</v>
      </c>
      <c r="P59" s="50" t="s">
        <v>114</v>
      </c>
      <c r="Q59" s="31"/>
      <c r="R59" s="18"/>
      <c r="S59" s="18"/>
      <c r="T59" s="18"/>
      <c r="U59" s="18"/>
      <c r="V59" s="18"/>
      <c r="W59" s="15"/>
      <c r="X59" s="15"/>
    </row>
    <row r="60" spans="2:24" ht="15">
      <c r="B60" s="75"/>
      <c r="C60" s="75"/>
      <c r="D60" s="75"/>
      <c r="E60" s="104"/>
      <c r="F60" s="71"/>
      <c r="G60" s="109"/>
      <c r="H60" s="23" t="s">
        <v>10</v>
      </c>
      <c r="I60" s="107">
        <v>91</v>
      </c>
      <c r="P60" s="46" t="s">
        <v>113</v>
      </c>
      <c r="Q60" s="31"/>
      <c r="R60" s="18"/>
      <c r="S60" s="18"/>
      <c r="T60" s="18"/>
      <c r="U60" s="18"/>
      <c r="V60" s="18"/>
      <c r="W60" s="15"/>
      <c r="X60" s="15"/>
    </row>
    <row r="61" spans="2:24" ht="15">
      <c r="B61" s="75"/>
      <c r="C61" s="75"/>
      <c r="D61" s="75"/>
      <c r="E61" s="104"/>
      <c r="F61" s="71"/>
      <c r="G61" s="110"/>
      <c r="H61" s="23" t="s">
        <v>11</v>
      </c>
      <c r="I61" s="107">
        <v>40</v>
      </c>
      <c r="P61" s="51" t="s">
        <v>112</v>
      </c>
      <c r="Q61" s="31"/>
      <c r="R61" s="18"/>
      <c r="S61" s="18"/>
      <c r="T61" s="18"/>
      <c r="U61" s="18"/>
      <c r="V61" s="18"/>
      <c r="W61" s="15"/>
      <c r="X61" s="15"/>
    </row>
    <row r="62" spans="2:24" ht="15">
      <c r="B62" s="75"/>
      <c r="C62" s="75"/>
      <c r="D62" s="75"/>
      <c r="E62" s="104"/>
      <c r="F62" s="71" t="s">
        <v>12</v>
      </c>
      <c r="G62" s="108">
        <f>SUM(I62:I68)</f>
        <v>4330</v>
      </c>
      <c r="H62" s="23" t="s">
        <v>13</v>
      </c>
      <c r="I62" s="111">
        <v>1521</v>
      </c>
      <c r="P62" s="51"/>
      <c r="Q62" s="31"/>
      <c r="R62" s="18"/>
      <c r="S62" s="18"/>
      <c r="T62" s="18"/>
      <c r="U62" s="18"/>
      <c r="V62" s="18"/>
      <c r="W62" s="15"/>
      <c r="X62" s="15"/>
    </row>
    <row r="63" spans="2:24" ht="15">
      <c r="B63" s="75"/>
      <c r="C63" s="75"/>
      <c r="D63" s="75"/>
      <c r="E63" s="104"/>
      <c r="F63" s="71"/>
      <c r="G63" s="109"/>
      <c r="H63" s="23" t="s">
        <v>14</v>
      </c>
      <c r="I63" s="111">
        <v>1235</v>
      </c>
      <c r="P63" s="51"/>
      <c r="Q63" s="31"/>
      <c r="R63" s="18"/>
      <c r="S63" s="18"/>
      <c r="T63" s="18"/>
      <c r="U63" s="18"/>
      <c r="V63" s="18"/>
      <c r="W63" s="15"/>
      <c r="X63" s="15"/>
    </row>
    <row r="64" spans="2:24" ht="15">
      <c r="B64" s="75"/>
      <c r="C64" s="75"/>
      <c r="D64" s="75"/>
      <c r="E64" s="104"/>
      <c r="F64" s="71"/>
      <c r="G64" s="109"/>
      <c r="H64" s="23" t="s">
        <v>15</v>
      </c>
      <c r="I64" s="111">
        <v>579</v>
      </c>
      <c r="P64" s="51"/>
      <c r="Q64" s="31"/>
      <c r="R64" s="18"/>
      <c r="S64" s="18"/>
      <c r="T64" s="18"/>
      <c r="U64" s="18"/>
      <c r="V64" s="18"/>
      <c r="W64" s="15"/>
      <c r="X64" s="15"/>
    </row>
    <row r="65" spans="2:24" ht="15">
      <c r="B65" s="75"/>
      <c r="C65" s="75"/>
      <c r="D65" s="75"/>
      <c r="E65" s="104"/>
      <c r="F65" s="71"/>
      <c r="G65" s="109"/>
      <c r="H65" s="23" t="s">
        <v>16</v>
      </c>
      <c r="I65" s="111">
        <v>701</v>
      </c>
      <c r="P65" s="48"/>
      <c r="Q65" s="31"/>
      <c r="R65" s="18"/>
      <c r="S65" s="18"/>
      <c r="T65" s="18"/>
      <c r="U65" s="18"/>
      <c r="V65" s="18"/>
      <c r="W65" s="15"/>
      <c r="X65" s="15"/>
    </row>
    <row r="66" spans="2:24" ht="15">
      <c r="B66" s="75"/>
      <c r="C66" s="75"/>
      <c r="D66" s="75"/>
      <c r="E66" s="104"/>
      <c r="F66" s="71"/>
      <c r="G66" s="109"/>
      <c r="H66" s="23" t="s">
        <v>17</v>
      </c>
      <c r="I66" s="111">
        <v>151</v>
      </c>
      <c r="P66" s="48"/>
      <c r="Q66" s="31"/>
      <c r="R66" s="18"/>
      <c r="S66" s="18"/>
      <c r="T66" s="18"/>
      <c r="U66" s="18"/>
      <c r="V66" s="18"/>
      <c r="W66" s="15"/>
      <c r="X66" s="15"/>
    </row>
    <row r="67" spans="2:24" ht="15">
      <c r="B67" s="75"/>
      <c r="C67" s="75"/>
      <c r="D67" s="75"/>
      <c r="E67" s="104"/>
      <c r="F67" s="71"/>
      <c r="G67" s="109"/>
      <c r="H67" s="23" t="s">
        <v>18</v>
      </c>
      <c r="I67" s="111">
        <v>108</v>
      </c>
      <c r="P67" s="48"/>
      <c r="Q67" s="31"/>
      <c r="R67" s="18"/>
      <c r="S67" s="18"/>
      <c r="T67" s="18"/>
      <c r="U67" s="18"/>
      <c r="V67" s="18"/>
      <c r="W67" s="15"/>
      <c r="X67" s="15"/>
    </row>
    <row r="68" spans="2:24" ht="15">
      <c r="B68" s="75"/>
      <c r="C68" s="75"/>
      <c r="D68" s="75"/>
      <c r="E68" s="104"/>
      <c r="F68" s="71"/>
      <c r="G68" s="110"/>
      <c r="H68" s="24" t="s">
        <v>19</v>
      </c>
      <c r="I68" s="115">
        <v>35</v>
      </c>
      <c r="P68" s="48"/>
      <c r="Q68" s="31"/>
      <c r="R68" s="18"/>
      <c r="S68" s="18"/>
      <c r="T68" s="18"/>
      <c r="U68" s="18"/>
      <c r="V68" s="18"/>
      <c r="W68" s="15"/>
      <c r="X68" s="15"/>
    </row>
    <row r="69" spans="2:24" ht="15">
      <c r="B69" s="75"/>
      <c r="C69" s="75"/>
      <c r="D69" s="75"/>
      <c r="E69" s="104"/>
      <c r="F69" s="23" t="s">
        <v>20</v>
      </c>
      <c r="G69" s="111">
        <f>SUM(I69)</f>
        <v>1122</v>
      </c>
      <c r="H69" s="23" t="s">
        <v>22</v>
      </c>
      <c r="I69" s="111">
        <v>1122</v>
      </c>
      <c r="P69" s="49"/>
      <c r="Q69" s="31"/>
      <c r="R69" s="18"/>
      <c r="S69" s="18"/>
      <c r="T69" s="18"/>
      <c r="U69" s="18"/>
      <c r="V69" s="18"/>
      <c r="W69" s="15"/>
      <c r="X69" s="15"/>
    </row>
    <row r="70" spans="2:24" ht="15">
      <c r="B70" s="75"/>
      <c r="C70" s="75"/>
      <c r="D70" s="75" t="s">
        <v>0</v>
      </c>
      <c r="E70" s="105">
        <f>SUM(G70:G75)</f>
        <v>10601</v>
      </c>
      <c r="F70" s="23" t="s">
        <v>1</v>
      </c>
      <c r="G70" s="112">
        <v>3344</v>
      </c>
      <c r="H70" s="2"/>
      <c r="I70" s="17"/>
      <c r="P70" s="52" t="s">
        <v>117</v>
      </c>
      <c r="Q70" s="18"/>
      <c r="R70" s="18"/>
      <c r="S70" s="18"/>
      <c r="T70" s="18"/>
      <c r="U70" s="18"/>
      <c r="V70" s="18"/>
      <c r="W70" s="15"/>
      <c r="X70" s="15"/>
    </row>
    <row r="71" spans="2:24" ht="15">
      <c r="B71" s="75"/>
      <c r="C71" s="75"/>
      <c r="D71" s="75"/>
      <c r="E71" s="105"/>
      <c r="F71" s="23" t="s">
        <v>2</v>
      </c>
      <c r="G71" s="112">
        <v>2287</v>
      </c>
      <c r="H71" s="2"/>
      <c r="I71" s="17"/>
      <c r="P71" s="53" t="s">
        <v>119</v>
      </c>
      <c r="Q71" s="18"/>
      <c r="R71" s="18"/>
      <c r="S71" s="18"/>
      <c r="T71" s="18"/>
      <c r="U71" s="18"/>
      <c r="V71" s="18"/>
      <c r="W71" s="15"/>
      <c r="X71" s="15"/>
    </row>
    <row r="72" spans="2:24" ht="15">
      <c r="B72" s="75"/>
      <c r="C72" s="75"/>
      <c r="D72" s="75"/>
      <c r="E72" s="105"/>
      <c r="F72" s="23" t="s">
        <v>3</v>
      </c>
      <c r="G72" s="112">
        <v>1769</v>
      </c>
      <c r="H72" s="2"/>
      <c r="I72" s="17"/>
      <c r="P72" s="53" t="s">
        <v>118</v>
      </c>
      <c r="Q72" s="18"/>
      <c r="R72" s="18"/>
      <c r="S72" s="18"/>
      <c r="T72" s="18"/>
      <c r="U72" s="18"/>
      <c r="V72" s="18"/>
      <c r="W72" s="15"/>
      <c r="X72" s="15"/>
    </row>
    <row r="73" spans="2:24" ht="15">
      <c r="B73" s="75"/>
      <c r="C73" s="75"/>
      <c r="D73" s="75"/>
      <c r="E73" s="105"/>
      <c r="F73" s="23" t="s">
        <v>4</v>
      </c>
      <c r="G73" s="107">
        <v>338</v>
      </c>
      <c r="H73" s="2"/>
      <c r="I73" s="17"/>
      <c r="P73" s="53"/>
      <c r="Q73" s="18"/>
      <c r="R73" s="18"/>
      <c r="S73" s="18"/>
      <c r="T73" s="18"/>
      <c r="U73" s="18"/>
      <c r="V73" s="18"/>
      <c r="W73" s="15"/>
      <c r="X73" s="15"/>
    </row>
    <row r="74" spans="2:24" ht="15">
      <c r="B74" s="75"/>
      <c r="C74" s="75"/>
      <c r="D74" s="75"/>
      <c r="E74" s="105"/>
      <c r="F74" s="23" t="s">
        <v>5</v>
      </c>
      <c r="G74" s="112">
        <v>2267</v>
      </c>
      <c r="H74" s="2"/>
      <c r="I74" s="17"/>
      <c r="P74" s="53"/>
      <c r="Q74" s="18"/>
      <c r="R74" s="18"/>
      <c r="S74" s="18"/>
      <c r="T74" s="18"/>
      <c r="U74" s="18"/>
      <c r="V74" s="18"/>
      <c r="W74" s="15"/>
      <c r="X74" s="15"/>
    </row>
    <row r="75" spans="2:24" ht="15">
      <c r="B75" s="75"/>
      <c r="C75" s="76"/>
      <c r="D75" s="76"/>
      <c r="E75" s="106"/>
      <c r="F75" s="24" t="s">
        <v>6</v>
      </c>
      <c r="G75" s="113">
        <v>596</v>
      </c>
      <c r="H75" s="2"/>
      <c r="I75" s="17"/>
      <c r="J75" s="18"/>
      <c r="P75" s="54"/>
      <c r="Q75" s="18"/>
      <c r="R75" s="18"/>
      <c r="S75" s="18"/>
      <c r="T75" s="18"/>
      <c r="U75" s="18"/>
      <c r="V75" s="18"/>
      <c r="W75" s="15"/>
      <c r="X75" s="15"/>
    </row>
    <row r="76" spans="2:24" ht="14.5" customHeight="1">
      <c r="B76" s="72" t="s">
        <v>51</v>
      </c>
      <c r="C76" s="73" t="s">
        <v>157</v>
      </c>
      <c r="D76" s="73" t="s">
        <v>58</v>
      </c>
      <c r="E76" s="119">
        <v>220398</v>
      </c>
      <c r="F76" s="71" t="s">
        <v>59</v>
      </c>
      <c r="G76" s="124">
        <v>99461</v>
      </c>
      <c r="H76" s="23" t="s">
        <v>60</v>
      </c>
      <c r="I76" s="129">
        <v>58450</v>
      </c>
      <c r="J76" s="30"/>
      <c r="K76" s="2"/>
      <c r="L76" s="2"/>
      <c r="M76" s="2"/>
      <c r="N76" s="2"/>
      <c r="O76" s="14"/>
      <c r="P76" s="55" t="s">
        <v>120</v>
      </c>
      <c r="Q76" s="18"/>
      <c r="R76" s="18"/>
      <c r="S76" s="18"/>
      <c r="T76" s="18"/>
      <c r="U76" s="18"/>
      <c r="V76" s="18"/>
      <c r="W76" s="15"/>
      <c r="X76" s="15"/>
    </row>
    <row r="77" spans="2:24" ht="15">
      <c r="B77" s="72"/>
      <c r="C77" s="73"/>
      <c r="D77" s="73"/>
      <c r="E77" s="120"/>
      <c r="F77" s="74"/>
      <c r="G77" s="124"/>
      <c r="H77" s="23" t="s">
        <v>61</v>
      </c>
      <c r="I77" s="129">
        <v>7731</v>
      </c>
      <c r="J77" s="30"/>
      <c r="K77" s="2"/>
      <c r="L77" s="2"/>
      <c r="M77" s="2"/>
      <c r="N77" s="2"/>
      <c r="O77" s="15"/>
      <c r="P77" s="53" t="s">
        <v>122</v>
      </c>
      <c r="Q77" s="15"/>
      <c r="R77" s="15"/>
      <c r="S77" s="15"/>
      <c r="T77" s="15"/>
      <c r="U77" s="15"/>
      <c r="V77" s="15"/>
      <c r="W77" s="15"/>
      <c r="X77" s="15"/>
    </row>
    <row r="78" spans="2:24" ht="15">
      <c r="B78" s="72"/>
      <c r="C78" s="73"/>
      <c r="D78" s="73"/>
      <c r="E78" s="120"/>
      <c r="F78" s="74"/>
      <c r="G78" s="124"/>
      <c r="H78" s="23" t="s">
        <v>62</v>
      </c>
      <c r="I78" s="129">
        <v>18164</v>
      </c>
      <c r="J78" s="30"/>
      <c r="K78" s="2"/>
      <c r="L78" s="2"/>
      <c r="M78" s="2"/>
      <c r="N78" s="2"/>
      <c r="P78" s="53" t="s">
        <v>121</v>
      </c>
      <c r="Q78" s="15"/>
      <c r="R78" s="15"/>
      <c r="S78" s="15"/>
      <c r="T78" s="15"/>
      <c r="U78" s="15"/>
      <c r="V78" s="15"/>
      <c r="W78" s="15"/>
      <c r="X78" s="15"/>
    </row>
    <row r="79" spans="2:24" ht="15">
      <c r="B79" s="72"/>
      <c r="C79" s="73"/>
      <c r="D79" s="73"/>
      <c r="E79" s="120"/>
      <c r="F79" s="74"/>
      <c r="G79" s="124"/>
      <c r="H79" s="24" t="s">
        <v>63</v>
      </c>
      <c r="I79" s="129">
        <v>15116</v>
      </c>
      <c r="J79" s="34"/>
      <c r="K79" s="35"/>
      <c r="L79" s="2"/>
      <c r="M79" s="2"/>
      <c r="N79" s="2"/>
      <c r="O79" s="36"/>
      <c r="P79" s="53"/>
      <c r="Q79" s="15"/>
      <c r="R79" s="15"/>
      <c r="S79" s="15"/>
      <c r="T79" s="15"/>
      <c r="U79" s="15"/>
      <c r="V79" s="15"/>
      <c r="W79" s="15"/>
      <c r="X79" s="15"/>
    </row>
    <row r="80" spans="2:24" ht="15">
      <c r="B80" s="72"/>
      <c r="C80" s="73"/>
      <c r="D80" s="73"/>
      <c r="E80" s="120"/>
      <c r="F80" s="72" t="s">
        <v>64</v>
      </c>
      <c r="G80" s="125">
        <v>120937</v>
      </c>
      <c r="H80" s="37" t="s">
        <v>151</v>
      </c>
      <c r="I80" s="126">
        <f>M80+M84+M88+M92+M96+M100+M104+M108+M112+M116+M120+M124+M128+M132+M136+M140+M144+M148+M152+M156+M160+M164+M168+M172+M176+M180+M184+M188+M192+M196+M200+M204+M208+M212+M216+M220+M224+M228+M232+M236</f>
        <v>42130</v>
      </c>
      <c r="J80" s="71" t="s">
        <v>65</v>
      </c>
      <c r="K80" s="124">
        <v>1632</v>
      </c>
      <c r="L80" s="23" t="s">
        <v>60</v>
      </c>
      <c r="M80" s="129">
        <v>589</v>
      </c>
      <c r="N80" s="2"/>
      <c r="O80" s="15"/>
      <c r="P80" s="53"/>
      <c r="Q80" s="15"/>
      <c r="R80" s="15"/>
      <c r="S80" s="15"/>
      <c r="T80" s="15"/>
      <c r="U80" s="15"/>
      <c r="V80" s="15"/>
      <c r="W80" s="15"/>
      <c r="X80" s="15"/>
    </row>
    <row r="81" spans="2:24" ht="15">
      <c r="B81" s="72"/>
      <c r="C81" s="73"/>
      <c r="D81" s="73"/>
      <c r="E81" s="120"/>
      <c r="F81" s="72"/>
      <c r="G81" s="125"/>
      <c r="H81" s="38" t="s">
        <v>152</v>
      </c>
      <c r="I81" s="127">
        <f>M81+M85+M89+M93+M97+M101+M105+M109+M113+M117+M121+M125+M129+M133+M137+M141+M145+M149+M153+M157+M161+M165+M169+M173+M177+M181+M185+M189+M193+M197+M201+M205+M209+M213+M217+M221+M225+M229+M233+M237</f>
        <v>18374</v>
      </c>
      <c r="J81" s="71"/>
      <c r="K81" s="124"/>
      <c r="L81" s="23" t="s">
        <v>61</v>
      </c>
      <c r="M81" s="129">
        <v>163</v>
      </c>
      <c r="N81" s="2"/>
      <c r="O81" s="15"/>
      <c r="P81" s="53"/>
      <c r="Q81" s="15"/>
      <c r="R81" s="15"/>
      <c r="S81" s="15"/>
      <c r="T81" s="15"/>
      <c r="U81" s="15"/>
      <c r="V81" s="15"/>
      <c r="W81" s="15"/>
      <c r="X81" s="15"/>
    </row>
    <row r="82" spans="2:24" ht="15">
      <c r="B82" s="72"/>
      <c r="C82" s="73"/>
      <c r="D82" s="73"/>
      <c r="E82" s="120"/>
      <c r="F82" s="72"/>
      <c r="G82" s="125"/>
      <c r="H82" s="38" t="s">
        <v>153</v>
      </c>
      <c r="I82" s="127">
        <f>M82+M86+M90+M94+M98+M102+M106+M110+M114+M118+M122+M126+M130+M134+M138+M142+M146+M150+M154+M158+M162+M166+M170+M174+M178+M182+M186+M190+M194+M198+M202+M206+M210+M214+M218+M222+M226+M230+M234+M238</f>
        <v>48942</v>
      </c>
      <c r="J82" s="71"/>
      <c r="K82" s="124"/>
      <c r="L82" s="23" t="s">
        <v>62</v>
      </c>
      <c r="M82" s="129">
        <v>828</v>
      </c>
      <c r="N82" s="2"/>
      <c r="O82" s="15"/>
      <c r="P82" s="53"/>
      <c r="Q82" s="15"/>
      <c r="R82" s="15"/>
      <c r="S82" s="15"/>
      <c r="T82" s="15"/>
      <c r="U82" s="15"/>
      <c r="V82" s="15"/>
      <c r="W82" s="15"/>
      <c r="X82" s="15"/>
    </row>
    <row r="83" spans="2:24" ht="15">
      <c r="B83" s="72"/>
      <c r="C83" s="73"/>
      <c r="D83" s="73"/>
      <c r="E83" s="120"/>
      <c r="F83" s="72"/>
      <c r="G83" s="125"/>
      <c r="H83" s="38" t="s">
        <v>154</v>
      </c>
      <c r="I83" s="127">
        <f>M83+M87+M91+M95+M99+M103+M107+M111+M115+M119+M123+M127+M131+M135+M139+M143+M147+M151+M155+M159+M163+M167+M171+M175+M179+M183+M187+M191+M195+M199+M203+M207+M211+M215+M219+M223+M227+M231+M235+M239</f>
        <v>11491</v>
      </c>
      <c r="J83" s="71"/>
      <c r="K83" s="124"/>
      <c r="L83" s="23" t="s">
        <v>63</v>
      </c>
      <c r="M83" s="129">
        <v>52</v>
      </c>
      <c r="N83" s="2"/>
      <c r="O83" s="15"/>
      <c r="P83" s="53"/>
      <c r="Q83" s="15"/>
      <c r="R83" s="15"/>
      <c r="S83" s="15"/>
      <c r="T83" s="15"/>
      <c r="U83" s="15"/>
      <c r="V83" s="15"/>
      <c r="W83" s="15"/>
      <c r="X83" s="15"/>
    </row>
    <row r="84" spans="2:24" ht="15">
      <c r="B84" s="72"/>
      <c r="C84" s="73"/>
      <c r="D84" s="73"/>
      <c r="E84" s="120"/>
      <c r="F84" s="72"/>
      <c r="G84" s="125"/>
      <c r="H84" s="39"/>
      <c r="I84" s="127"/>
      <c r="J84" s="71" t="s">
        <v>66</v>
      </c>
      <c r="K84" s="124">
        <v>11181</v>
      </c>
      <c r="L84" s="23" t="s">
        <v>60</v>
      </c>
      <c r="M84" s="129">
        <v>3748</v>
      </c>
      <c r="N84" s="2"/>
      <c r="O84" s="15"/>
      <c r="P84" s="53"/>
      <c r="Q84" s="15"/>
      <c r="R84" s="15"/>
      <c r="S84" s="15"/>
      <c r="T84" s="15"/>
      <c r="U84" s="15"/>
      <c r="V84" s="15"/>
      <c r="W84" s="15"/>
      <c r="X84" s="15"/>
    </row>
    <row r="85" spans="2:24" ht="15">
      <c r="B85" s="72"/>
      <c r="C85" s="73"/>
      <c r="D85" s="73"/>
      <c r="E85" s="120"/>
      <c r="F85" s="72"/>
      <c r="G85" s="125"/>
      <c r="H85" s="39"/>
      <c r="I85" s="127"/>
      <c r="J85" s="71"/>
      <c r="K85" s="124"/>
      <c r="L85" s="23" t="s">
        <v>61</v>
      </c>
      <c r="M85" s="129">
        <v>756</v>
      </c>
      <c r="N85" s="2"/>
      <c r="O85" s="15"/>
      <c r="P85" s="53"/>
      <c r="Q85" s="15"/>
      <c r="R85" s="15"/>
      <c r="S85" s="15"/>
      <c r="T85" s="15"/>
      <c r="U85" s="15"/>
      <c r="V85" s="15"/>
      <c r="W85" s="15"/>
      <c r="X85" s="15"/>
    </row>
    <row r="86" spans="2:24" ht="15">
      <c r="B86" s="72"/>
      <c r="C86" s="73"/>
      <c r="D86" s="73"/>
      <c r="E86" s="120"/>
      <c r="F86" s="72"/>
      <c r="G86" s="125"/>
      <c r="H86" s="39"/>
      <c r="I86" s="127"/>
      <c r="J86" s="71"/>
      <c r="K86" s="124"/>
      <c r="L86" s="23" t="s">
        <v>62</v>
      </c>
      <c r="M86" s="129">
        <v>6244</v>
      </c>
      <c r="N86" s="2"/>
      <c r="O86" s="15"/>
      <c r="P86" s="53"/>
      <c r="Q86" s="15"/>
      <c r="R86" s="15"/>
      <c r="S86" s="15"/>
      <c r="T86" s="15"/>
      <c r="U86" s="15"/>
      <c r="V86" s="15"/>
      <c r="W86" s="15"/>
      <c r="X86" s="15"/>
    </row>
    <row r="87" spans="2:24" ht="15">
      <c r="B87" s="72"/>
      <c r="C87" s="73"/>
      <c r="D87" s="73"/>
      <c r="E87" s="120"/>
      <c r="F87" s="72"/>
      <c r="G87" s="125"/>
      <c r="H87" s="39"/>
      <c r="I87" s="127"/>
      <c r="J87" s="71"/>
      <c r="K87" s="124"/>
      <c r="L87" s="23" t="s">
        <v>63</v>
      </c>
      <c r="M87" s="129">
        <v>433</v>
      </c>
      <c r="N87" s="2"/>
      <c r="O87" s="15"/>
      <c r="P87" s="53"/>
      <c r="Q87" s="15"/>
      <c r="R87" s="15"/>
      <c r="S87" s="15"/>
      <c r="T87" s="15"/>
      <c r="U87" s="15"/>
      <c r="V87" s="15"/>
      <c r="W87" s="15"/>
      <c r="X87" s="15"/>
    </row>
    <row r="88" spans="2:24" ht="15">
      <c r="B88" s="72"/>
      <c r="C88" s="73"/>
      <c r="D88" s="73"/>
      <c r="E88" s="120"/>
      <c r="F88" s="72"/>
      <c r="G88" s="125"/>
      <c r="H88" s="39"/>
      <c r="I88" s="127"/>
      <c r="J88" s="71" t="s">
        <v>67</v>
      </c>
      <c r="K88" s="124">
        <v>2943</v>
      </c>
      <c r="L88" s="23" t="s">
        <v>60</v>
      </c>
      <c r="M88" s="129">
        <v>1131</v>
      </c>
      <c r="N88" s="2"/>
      <c r="O88" s="15"/>
      <c r="P88" s="53"/>
      <c r="Q88" s="15"/>
      <c r="R88" s="15"/>
      <c r="S88" s="15"/>
      <c r="T88" s="15"/>
      <c r="U88" s="15"/>
      <c r="V88" s="15"/>
      <c r="W88" s="15"/>
      <c r="X88" s="15"/>
    </row>
    <row r="89" spans="2:16" ht="15">
      <c r="B89" s="72"/>
      <c r="C89" s="73"/>
      <c r="D89" s="73"/>
      <c r="E89" s="120"/>
      <c r="F89" s="72"/>
      <c r="G89" s="125"/>
      <c r="H89" s="39"/>
      <c r="I89" s="127"/>
      <c r="J89" s="71"/>
      <c r="K89" s="124"/>
      <c r="L89" s="23" t="s">
        <v>61</v>
      </c>
      <c r="M89" s="129">
        <v>64</v>
      </c>
      <c r="N89" s="2"/>
      <c r="P89" s="39"/>
    </row>
    <row r="90" spans="2:16" ht="15">
      <c r="B90" s="72"/>
      <c r="C90" s="73"/>
      <c r="D90" s="73"/>
      <c r="E90" s="120"/>
      <c r="F90" s="72"/>
      <c r="G90" s="125"/>
      <c r="H90" s="39"/>
      <c r="I90" s="127"/>
      <c r="J90" s="71"/>
      <c r="K90" s="124"/>
      <c r="L90" s="23" t="s">
        <v>62</v>
      </c>
      <c r="M90" s="129">
        <v>1247</v>
      </c>
      <c r="N90" s="2"/>
      <c r="P90" s="39"/>
    </row>
    <row r="91" spans="2:16" ht="15">
      <c r="B91" s="72"/>
      <c r="C91" s="73"/>
      <c r="D91" s="73"/>
      <c r="E91" s="120"/>
      <c r="F91" s="72"/>
      <c r="G91" s="125"/>
      <c r="H91" s="39"/>
      <c r="I91" s="127"/>
      <c r="J91" s="71"/>
      <c r="K91" s="124"/>
      <c r="L91" s="23" t="s">
        <v>63</v>
      </c>
      <c r="M91" s="129">
        <v>501</v>
      </c>
      <c r="N91" s="2"/>
      <c r="P91" s="39"/>
    </row>
    <row r="92" spans="2:16" ht="15">
      <c r="B92" s="72"/>
      <c r="C92" s="73"/>
      <c r="D92" s="73"/>
      <c r="E92" s="120"/>
      <c r="F92" s="72"/>
      <c r="G92" s="125"/>
      <c r="H92" s="39"/>
      <c r="I92" s="127"/>
      <c r="J92" s="71" t="s">
        <v>68</v>
      </c>
      <c r="K92" s="124">
        <v>7025</v>
      </c>
      <c r="L92" s="23" t="s">
        <v>60</v>
      </c>
      <c r="M92" s="129">
        <v>3124</v>
      </c>
      <c r="N92" s="2"/>
      <c r="P92" s="39"/>
    </row>
    <row r="93" spans="2:16" ht="15">
      <c r="B93" s="72"/>
      <c r="C93" s="73"/>
      <c r="D93" s="73"/>
      <c r="E93" s="120"/>
      <c r="F93" s="72"/>
      <c r="G93" s="125"/>
      <c r="H93" s="39"/>
      <c r="I93" s="127"/>
      <c r="J93" s="71"/>
      <c r="K93" s="124"/>
      <c r="L93" s="23" t="s">
        <v>61</v>
      </c>
      <c r="M93" s="129">
        <v>1786</v>
      </c>
      <c r="N93" s="2"/>
      <c r="P93" s="39"/>
    </row>
    <row r="94" spans="2:16" ht="15">
      <c r="B94" s="72"/>
      <c r="C94" s="73"/>
      <c r="D94" s="73"/>
      <c r="E94" s="120"/>
      <c r="F94" s="72"/>
      <c r="G94" s="125"/>
      <c r="H94" s="39"/>
      <c r="I94" s="127"/>
      <c r="J94" s="71"/>
      <c r="K94" s="124"/>
      <c r="L94" s="23" t="s">
        <v>62</v>
      </c>
      <c r="M94" s="129">
        <v>1915</v>
      </c>
      <c r="N94" s="2"/>
      <c r="P94" s="39"/>
    </row>
    <row r="95" spans="2:16" ht="15">
      <c r="B95" s="72"/>
      <c r="C95" s="73"/>
      <c r="D95" s="73"/>
      <c r="E95" s="120"/>
      <c r="F95" s="72"/>
      <c r="G95" s="125"/>
      <c r="H95" s="39"/>
      <c r="I95" s="127"/>
      <c r="J95" s="71"/>
      <c r="K95" s="124"/>
      <c r="L95" s="23" t="s">
        <v>63</v>
      </c>
      <c r="M95" s="129">
        <v>200</v>
      </c>
      <c r="N95" s="2"/>
      <c r="P95" s="39"/>
    </row>
    <row r="96" spans="2:16" ht="15">
      <c r="B96" s="72"/>
      <c r="C96" s="73"/>
      <c r="D96" s="73"/>
      <c r="E96" s="120"/>
      <c r="F96" s="72"/>
      <c r="G96" s="125"/>
      <c r="H96" s="39"/>
      <c r="I96" s="127"/>
      <c r="J96" s="71" t="s">
        <v>69</v>
      </c>
      <c r="K96" s="124">
        <v>3495</v>
      </c>
      <c r="L96" s="23" t="s">
        <v>60</v>
      </c>
      <c r="M96" s="129">
        <v>886</v>
      </c>
      <c r="N96" s="2"/>
      <c r="P96" s="39"/>
    </row>
    <row r="97" spans="2:16" ht="15">
      <c r="B97" s="72"/>
      <c r="C97" s="73"/>
      <c r="D97" s="73"/>
      <c r="E97" s="120"/>
      <c r="F97" s="72"/>
      <c r="G97" s="125"/>
      <c r="H97" s="39"/>
      <c r="I97" s="127"/>
      <c r="J97" s="71"/>
      <c r="K97" s="124"/>
      <c r="L97" s="23" t="s">
        <v>61</v>
      </c>
      <c r="M97" s="129">
        <v>483</v>
      </c>
      <c r="N97" s="2"/>
      <c r="P97" s="39"/>
    </row>
    <row r="98" spans="2:16" ht="15">
      <c r="B98" s="72"/>
      <c r="C98" s="73"/>
      <c r="D98" s="73"/>
      <c r="E98" s="120"/>
      <c r="F98" s="72"/>
      <c r="G98" s="125"/>
      <c r="H98" s="39"/>
      <c r="I98" s="127"/>
      <c r="J98" s="71"/>
      <c r="K98" s="124"/>
      <c r="L98" s="23" t="s">
        <v>62</v>
      </c>
      <c r="M98" s="129">
        <v>2005</v>
      </c>
      <c r="N98" s="2"/>
      <c r="P98" s="39"/>
    </row>
    <row r="99" spans="2:16" ht="15">
      <c r="B99" s="72"/>
      <c r="C99" s="73"/>
      <c r="D99" s="73"/>
      <c r="E99" s="120"/>
      <c r="F99" s="72"/>
      <c r="G99" s="125"/>
      <c r="H99" s="39"/>
      <c r="I99" s="127"/>
      <c r="J99" s="71"/>
      <c r="K99" s="124"/>
      <c r="L99" s="23" t="s">
        <v>63</v>
      </c>
      <c r="M99" s="129">
        <v>121</v>
      </c>
      <c r="N99" s="2"/>
      <c r="P99" s="39"/>
    </row>
    <row r="100" spans="2:16" ht="15">
      <c r="B100" s="72"/>
      <c r="C100" s="73"/>
      <c r="D100" s="73"/>
      <c r="E100" s="120"/>
      <c r="F100" s="72"/>
      <c r="G100" s="125"/>
      <c r="H100" s="39"/>
      <c r="I100" s="127"/>
      <c r="J100" s="71" t="s">
        <v>70</v>
      </c>
      <c r="K100" s="124">
        <v>1120</v>
      </c>
      <c r="L100" s="23" t="s">
        <v>60</v>
      </c>
      <c r="M100" s="129">
        <v>691</v>
      </c>
      <c r="N100" s="2"/>
      <c r="P100" s="39"/>
    </row>
    <row r="101" spans="2:16" ht="15">
      <c r="B101" s="72"/>
      <c r="C101" s="73"/>
      <c r="D101" s="73"/>
      <c r="E101" s="120"/>
      <c r="F101" s="72"/>
      <c r="G101" s="125"/>
      <c r="H101" s="39"/>
      <c r="I101" s="127"/>
      <c r="J101" s="71"/>
      <c r="K101" s="124"/>
      <c r="L101" s="23" t="s">
        <v>61</v>
      </c>
      <c r="M101" s="129">
        <v>254</v>
      </c>
      <c r="N101" s="2"/>
      <c r="P101" s="39"/>
    </row>
    <row r="102" spans="2:16" ht="15">
      <c r="B102" s="72"/>
      <c r="C102" s="73"/>
      <c r="D102" s="73"/>
      <c r="E102" s="120"/>
      <c r="F102" s="72"/>
      <c r="G102" s="125"/>
      <c r="H102" s="39"/>
      <c r="I102" s="127"/>
      <c r="J102" s="71"/>
      <c r="K102" s="124"/>
      <c r="L102" s="23" t="s">
        <v>62</v>
      </c>
      <c r="M102" s="129">
        <v>136</v>
      </c>
      <c r="N102" s="2"/>
      <c r="P102" s="39"/>
    </row>
    <row r="103" spans="2:16" ht="15">
      <c r="B103" s="72"/>
      <c r="C103" s="73"/>
      <c r="D103" s="73"/>
      <c r="E103" s="120"/>
      <c r="F103" s="72"/>
      <c r="G103" s="125"/>
      <c r="H103" s="39"/>
      <c r="I103" s="127"/>
      <c r="J103" s="71"/>
      <c r="K103" s="124"/>
      <c r="L103" s="23" t="s">
        <v>63</v>
      </c>
      <c r="M103" s="129">
        <v>39</v>
      </c>
      <c r="N103" s="2"/>
      <c r="P103" s="39"/>
    </row>
    <row r="104" spans="2:16" ht="15">
      <c r="B104" s="72"/>
      <c r="C104" s="73"/>
      <c r="D104" s="73"/>
      <c r="E104" s="120"/>
      <c r="F104" s="72"/>
      <c r="G104" s="125"/>
      <c r="H104" s="39"/>
      <c r="I104" s="127"/>
      <c r="J104" s="71" t="s">
        <v>71</v>
      </c>
      <c r="K104" s="124">
        <v>3333</v>
      </c>
      <c r="L104" s="23" t="s">
        <v>60</v>
      </c>
      <c r="M104" s="129">
        <v>1719</v>
      </c>
      <c r="N104" s="2"/>
      <c r="P104" s="39"/>
    </row>
    <row r="105" spans="2:16" ht="15">
      <c r="B105" s="72"/>
      <c r="C105" s="73"/>
      <c r="D105" s="73"/>
      <c r="E105" s="120"/>
      <c r="F105" s="72"/>
      <c r="G105" s="125"/>
      <c r="H105" s="39"/>
      <c r="I105" s="127"/>
      <c r="J105" s="71"/>
      <c r="K105" s="124"/>
      <c r="L105" s="23" t="s">
        <v>61</v>
      </c>
      <c r="M105" s="129">
        <v>790</v>
      </c>
      <c r="N105" s="2"/>
      <c r="P105" s="39"/>
    </row>
    <row r="106" spans="2:16" ht="15">
      <c r="B106" s="72"/>
      <c r="C106" s="73"/>
      <c r="D106" s="73"/>
      <c r="E106" s="120"/>
      <c r="F106" s="72"/>
      <c r="G106" s="125"/>
      <c r="H106" s="39"/>
      <c r="I106" s="127"/>
      <c r="J106" s="71"/>
      <c r="K106" s="124"/>
      <c r="L106" s="23" t="s">
        <v>62</v>
      </c>
      <c r="M106" s="129">
        <v>763</v>
      </c>
      <c r="N106" s="2"/>
      <c r="P106" s="39"/>
    </row>
    <row r="107" spans="2:16" ht="15">
      <c r="B107" s="72"/>
      <c r="C107" s="73"/>
      <c r="D107" s="73"/>
      <c r="E107" s="120"/>
      <c r="F107" s="72"/>
      <c r="G107" s="125"/>
      <c r="H107" s="39"/>
      <c r="I107" s="127"/>
      <c r="J107" s="71"/>
      <c r="K107" s="124"/>
      <c r="L107" s="23" t="s">
        <v>63</v>
      </c>
      <c r="M107" s="129">
        <v>61</v>
      </c>
      <c r="N107" s="2"/>
      <c r="P107" s="39"/>
    </row>
    <row r="108" spans="2:16" ht="15">
      <c r="B108" s="72"/>
      <c r="C108" s="73"/>
      <c r="D108" s="73"/>
      <c r="E108" s="120"/>
      <c r="F108" s="72"/>
      <c r="G108" s="125"/>
      <c r="H108" s="39"/>
      <c r="I108" s="127"/>
      <c r="J108" s="71" t="s">
        <v>72</v>
      </c>
      <c r="K108" s="124">
        <v>325</v>
      </c>
      <c r="L108" s="23" t="s">
        <v>60</v>
      </c>
      <c r="M108" s="129">
        <v>39</v>
      </c>
      <c r="N108" s="2"/>
      <c r="P108" s="39"/>
    </row>
    <row r="109" spans="2:16" ht="15">
      <c r="B109" s="72"/>
      <c r="C109" s="73"/>
      <c r="D109" s="73"/>
      <c r="E109" s="120"/>
      <c r="F109" s="72"/>
      <c r="G109" s="125"/>
      <c r="H109" s="39"/>
      <c r="I109" s="127"/>
      <c r="J109" s="71"/>
      <c r="K109" s="124"/>
      <c r="L109" s="23" t="s">
        <v>61</v>
      </c>
      <c r="M109" s="129">
        <v>79</v>
      </c>
      <c r="N109" s="2"/>
      <c r="P109" s="39"/>
    </row>
    <row r="110" spans="2:16" ht="15">
      <c r="B110" s="72"/>
      <c r="C110" s="73"/>
      <c r="D110" s="73"/>
      <c r="E110" s="120"/>
      <c r="F110" s="72"/>
      <c r="G110" s="125"/>
      <c r="H110" s="39"/>
      <c r="I110" s="127"/>
      <c r="J110" s="71"/>
      <c r="K110" s="124"/>
      <c r="L110" s="23" t="s">
        <v>62</v>
      </c>
      <c r="M110" s="129">
        <v>195</v>
      </c>
      <c r="N110" s="2"/>
      <c r="P110" s="39"/>
    </row>
    <row r="111" spans="2:16" ht="15">
      <c r="B111" s="72"/>
      <c r="C111" s="73"/>
      <c r="D111" s="73"/>
      <c r="E111" s="120"/>
      <c r="F111" s="72"/>
      <c r="G111" s="125"/>
      <c r="H111" s="39"/>
      <c r="I111" s="127"/>
      <c r="J111" s="71"/>
      <c r="K111" s="124"/>
      <c r="L111" s="23" t="s">
        <v>63</v>
      </c>
      <c r="M111" s="129">
        <v>12</v>
      </c>
      <c r="N111" s="2"/>
      <c r="P111" s="39"/>
    </row>
    <row r="112" spans="2:16" ht="15">
      <c r="B112" s="72"/>
      <c r="C112" s="73"/>
      <c r="D112" s="73"/>
      <c r="E112" s="120"/>
      <c r="F112" s="72"/>
      <c r="G112" s="125"/>
      <c r="H112" s="39"/>
      <c r="I112" s="127"/>
      <c r="J112" s="71" t="s">
        <v>73</v>
      </c>
      <c r="K112" s="124">
        <v>930</v>
      </c>
      <c r="L112" s="23" t="s">
        <v>60</v>
      </c>
      <c r="M112" s="129">
        <v>573</v>
      </c>
      <c r="N112" s="2"/>
      <c r="P112" s="39"/>
    </row>
    <row r="113" spans="2:16" ht="15">
      <c r="B113" s="72"/>
      <c r="C113" s="73"/>
      <c r="D113" s="73"/>
      <c r="E113" s="120"/>
      <c r="F113" s="72"/>
      <c r="G113" s="125"/>
      <c r="H113" s="39"/>
      <c r="I113" s="127"/>
      <c r="J113" s="71"/>
      <c r="K113" s="124"/>
      <c r="L113" s="23" t="s">
        <v>61</v>
      </c>
      <c r="M113" s="129">
        <v>248</v>
      </c>
      <c r="N113" s="2"/>
      <c r="P113" s="39"/>
    </row>
    <row r="114" spans="2:16" ht="15">
      <c r="B114" s="72"/>
      <c r="C114" s="73"/>
      <c r="D114" s="73"/>
      <c r="E114" s="120"/>
      <c r="F114" s="72"/>
      <c r="G114" s="125"/>
      <c r="H114" s="39"/>
      <c r="I114" s="127"/>
      <c r="J114" s="71"/>
      <c r="K114" s="124"/>
      <c r="L114" s="23" t="s">
        <v>62</v>
      </c>
      <c r="M114" s="129">
        <v>103</v>
      </c>
      <c r="N114" s="2"/>
      <c r="P114" s="39"/>
    </row>
    <row r="115" spans="2:16" ht="15">
      <c r="B115" s="72"/>
      <c r="C115" s="73"/>
      <c r="D115" s="73"/>
      <c r="E115" s="120"/>
      <c r="F115" s="72"/>
      <c r="G115" s="125"/>
      <c r="H115" s="39"/>
      <c r="I115" s="127"/>
      <c r="J115" s="71"/>
      <c r="K115" s="124"/>
      <c r="L115" s="23" t="s">
        <v>63</v>
      </c>
      <c r="M115" s="129">
        <v>6</v>
      </c>
      <c r="N115" s="2"/>
      <c r="P115" s="39"/>
    </row>
    <row r="116" spans="2:16" ht="15">
      <c r="B116" s="72"/>
      <c r="C116" s="73"/>
      <c r="D116" s="73"/>
      <c r="E116" s="120"/>
      <c r="F116" s="72"/>
      <c r="G116" s="125"/>
      <c r="H116" s="39"/>
      <c r="I116" s="127"/>
      <c r="J116" s="71" t="s">
        <v>74</v>
      </c>
      <c r="K116" s="124">
        <v>462</v>
      </c>
      <c r="L116" s="23" t="s">
        <v>60</v>
      </c>
      <c r="M116" s="129">
        <v>120</v>
      </c>
      <c r="N116" s="2"/>
      <c r="P116" s="39"/>
    </row>
    <row r="117" spans="2:16" ht="15">
      <c r="B117" s="72"/>
      <c r="C117" s="73"/>
      <c r="D117" s="73"/>
      <c r="E117" s="120"/>
      <c r="F117" s="72"/>
      <c r="G117" s="125"/>
      <c r="H117" s="39"/>
      <c r="I117" s="127"/>
      <c r="J117" s="71"/>
      <c r="K117" s="124"/>
      <c r="L117" s="23" t="s">
        <v>61</v>
      </c>
      <c r="M117" s="129">
        <v>143</v>
      </c>
      <c r="N117" s="2"/>
      <c r="P117" s="39"/>
    </row>
    <row r="118" spans="2:16" ht="15">
      <c r="B118" s="72"/>
      <c r="C118" s="73"/>
      <c r="D118" s="73"/>
      <c r="E118" s="120"/>
      <c r="F118" s="72"/>
      <c r="G118" s="125"/>
      <c r="H118" s="39"/>
      <c r="I118" s="127"/>
      <c r="J118" s="71"/>
      <c r="K118" s="124"/>
      <c r="L118" s="23" t="s">
        <v>62</v>
      </c>
      <c r="M118" s="129">
        <v>193</v>
      </c>
      <c r="N118" s="2"/>
      <c r="P118" s="39"/>
    </row>
    <row r="119" spans="2:16" ht="15">
      <c r="B119" s="72"/>
      <c r="C119" s="73"/>
      <c r="D119" s="73"/>
      <c r="E119" s="120"/>
      <c r="F119" s="72"/>
      <c r="G119" s="125"/>
      <c r="H119" s="39"/>
      <c r="I119" s="127"/>
      <c r="J119" s="71"/>
      <c r="K119" s="124"/>
      <c r="L119" s="23" t="s">
        <v>63</v>
      </c>
      <c r="M119" s="129">
        <v>6</v>
      </c>
      <c r="N119" s="2"/>
      <c r="P119" s="39"/>
    </row>
    <row r="120" spans="2:16" ht="15">
      <c r="B120" s="72"/>
      <c r="C120" s="73"/>
      <c r="D120" s="73"/>
      <c r="E120" s="120"/>
      <c r="F120" s="72"/>
      <c r="G120" s="125"/>
      <c r="H120" s="39"/>
      <c r="I120" s="127"/>
      <c r="J120" s="71" t="s">
        <v>75</v>
      </c>
      <c r="K120" s="124">
        <v>1278</v>
      </c>
      <c r="L120" s="23" t="s">
        <v>60</v>
      </c>
      <c r="M120" s="129">
        <v>624</v>
      </c>
      <c r="N120" s="2"/>
      <c r="P120" s="39"/>
    </row>
    <row r="121" spans="2:16" ht="15">
      <c r="B121" s="72"/>
      <c r="C121" s="73"/>
      <c r="D121" s="73"/>
      <c r="E121" s="120"/>
      <c r="F121" s="72"/>
      <c r="G121" s="125"/>
      <c r="H121" s="39"/>
      <c r="I121" s="127"/>
      <c r="J121" s="71"/>
      <c r="K121" s="124"/>
      <c r="L121" s="23" t="s">
        <v>61</v>
      </c>
      <c r="M121" s="129">
        <v>356</v>
      </c>
      <c r="N121" s="2"/>
      <c r="P121" s="39"/>
    </row>
    <row r="122" spans="2:16" ht="15">
      <c r="B122" s="72"/>
      <c r="C122" s="73"/>
      <c r="D122" s="73"/>
      <c r="E122" s="120"/>
      <c r="F122" s="72"/>
      <c r="G122" s="125"/>
      <c r="H122" s="39"/>
      <c r="I122" s="127"/>
      <c r="J122" s="71"/>
      <c r="K122" s="124"/>
      <c r="L122" s="23" t="s">
        <v>62</v>
      </c>
      <c r="M122" s="129">
        <v>280</v>
      </c>
      <c r="N122" s="2"/>
      <c r="P122" s="39"/>
    </row>
    <row r="123" spans="2:16" ht="15">
      <c r="B123" s="72"/>
      <c r="C123" s="73"/>
      <c r="D123" s="73"/>
      <c r="E123" s="120"/>
      <c r="F123" s="72"/>
      <c r="G123" s="125"/>
      <c r="H123" s="39"/>
      <c r="I123" s="127"/>
      <c r="J123" s="71"/>
      <c r="K123" s="124"/>
      <c r="L123" s="23" t="s">
        <v>63</v>
      </c>
      <c r="M123" s="129">
        <v>18</v>
      </c>
      <c r="N123" s="2"/>
      <c r="P123" s="39"/>
    </row>
    <row r="124" spans="2:16" ht="15">
      <c r="B124" s="72"/>
      <c r="C124" s="73"/>
      <c r="D124" s="73"/>
      <c r="E124" s="120"/>
      <c r="F124" s="72"/>
      <c r="G124" s="125"/>
      <c r="H124" s="39"/>
      <c r="I124" s="127"/>
      <c r="J124" s="71" t="s">
        <v>76</v>
      </c>
      <c r="K124" s="124">
        <v>538</v>
      </c>
      <c r="L124" s="23" t="s">
        <v>60</v>
      </c>
      <c r="M124" s="129">
        <v>248</v>
      </c>
      <c r="N124" s="2"/>
      <c r="P124" s="39"/>
    </row>
    <row r="125" spans="2:16" ht="15">
      <c r="B125" s="72"/>
      <c r="C125" s="73"/>
      <c r="D125" s="73"/>
      <c r="E125" s="120"/>
      <c r="F125" s="72"/>
      <c r="G125" s="125"/>
      <c r="H125" s="39"/>
      <c r="I125" s="127"/>
      <c r="J125" s="71"/>
      <c r="K125" s="124"/>
      <c r="L125" s="23" t="s">
        <v>61</v>
      </c>
      <c r="M125" s="129">
        <v>127</v>
      </c>
      <c r="N125" s="2"/>
      <c r="P125" s="39"/>
    </row>
    <row r="126" spans="2:16" ht="15">
      <c r="B126" s="72"/>
      <c r="C126" s="73"/>
      <c r="D126" s="73"/>
      <c r="E126" s="120"/>
      <c r="F126" s="72"/>
      <c r="G126" s="125"/>
      <c r="H126" s="39"/>
      <c r="I126" s="127"/>
      <c r="J126" s="71"/>
      <c r="K126" s="124"/>
      <c r="L126" s="23" t="s">
        <v>62</v>
      </c>
      <c r="M126" s="129">
        <v>152</v>
      </c>
      <c r="N126" s="2"/>
      <c r="P126" s="39"/>
    </row>
    <row r="127" spans="2:16" ht="15">
      <c r="B127" s="72"/>
      <c r="C127" s="73"/>
      <c r="D127" s="73"/>
      <c r="E127" s="120"/>
      <c r="F127" s="72"/>
      <c r="G127" s="125"/>
      <c r="H127" s="39"/>
      <c r="I127" s="127"/>
      <c r="J127" s="71"/>
      <c r="K127" s="124"/>
      <c r="L127" s="23" t="s">
        <v>63</v>
      </c>
      <c r="M127" s="129">
        <v>11</v>
      </c>
      <c r="N127" s="2"/>
      <c r="P127" s="39"/>
    </row>
    <row r="128" spans="2:16" ht="15">
      <c r="B128" s="72"/>
      <c r="C128" s="73"/>
      <c r="D128" s="73"/>
      <c r="E128" s="120"/>
      <c r="F128" s="72"/>
      <c r="G128" s="125"/>
      <c r="H128" s="39"/>
      <c r="I128" s="127"/>
      <c r="J128" s="71" t="s">
        <v>77</v>
      </c>
      <c r="K128" s="124">
        <v>1034</v>
      </c>
      <c r="L128" s="23" t="s">
        <v>60</v>
      </c>
      <c r="M128" s="129">
        <v>380</v>
      </c>
      <c r="N128" s="2"/>
      <c r="P128" s="39"/>
    </row>
    <row r="129" spans="2:16" ht="15">
      <c r="B129" s="72"/>
      <c r="C129" s="73"/>
      <c r="D129" s="73"/>
      <c r="E129" s="120"/>
      <c r="F129" s="72"/>
      <c r="G129" s="125"/>
      <c r="H129" s="39"/>
      <c r="I129" s="127"/>
      <c r="J129" s="71"/>
      <c r="K129" s="124"/>
      <c r="L129" s="23" t="s">
        <v>61</v>
      </c>
      <c r="M129" s="129">
        <v>205</v>
      </c>
      <c r="N129" s="2"/>
      <c r="P129" s="39"/>
    </row>
    <row r="130" spans="2:16" ht="15">
      <c r="B130" s="72"/>
      <c r="C130" s="73"/>
      <c r="D130" s="73"/>
      <c r="E130" s="120"/>
      <c r="F130" s="72"/>
      <c r="G130" s="125"/>
      <c r="H130" s="39"/>
      <c r="I130" s="127"/>
      <c r="J130" s="71"/>
      <c r="K130" s="124"/>
      <c r="L130" s="23" t="s">
        <v>62</v>
      </c>
      <c r="M130" s="129">
        <v>434</v>
      </c>
      <c r="N130" s="2"/>
      <c r="P130" s="39"/>
    </row>
    <row r="131" spans="2:16" ht="15">
      <c r="B131" s="72"/>
      <c r="C131" s="73"/>
      <c r="D131" s="73"/>
      <c r="E131" s="120"/>
      <c r="F131" s="72"/>
      <c r="G131" s="125"/>
      <c r="H131" s="39"/>
      <c r="I131" s="127"/>
      <c r="J131" s="71"/>
      <c r="K131" s="124"/>
      <c r="L131" s="23" t="s">
        <v>63</v>
      </c>
      <c r="M131" s="129">
        <v>15</v>
      </c>
      <c r="N131" s="2"/>
      <c r="P131" s="39"/>
    </row>
    <row r="132" spans="2:16" ht="15">
      <c r="B132" s="72"/>
      <c r="C132" s="73"/>
      <c r="D132" s="73"/>
      <c r="E132" s="120"/>
      <c r="F132" s="72"/>
      <c r="G132" s="125"/>
      <c r="H132" s="39"/>
      <c r="I132" s="127"/>
      <c r="J132" s="71" t="s">
        <v>78</v>
      </c>
      <c r="K132" s="124">
        <v>3848</v>
      </c>
      <c r="L132" s="23" t="s">
        <v>60</v>
      </c>
      <c r="M132" s="129">
        <v>2339</v>
      </c>
      <c r="N132" s="2"/>
      <c r="P132" s="39"/>
    </row>
    <row r="133" spans="2:16" ht="15">
      <c r="B133" s="72"/>
      <c r="C133" s="73"/>
      <c r="D133" s="73"/>
      <c r="E133" s="120"/>
      <c r="F133" s="72"/>
      <c r="G133" s="125"/>
      <c r="H133" s="39"/>
      <c r="I133" s="127"/>
      <c r="J133" s="71"/>
      <c r="K133" s="124"/>
      <c r="L133" s="23" t="s">
        <v>61</v>
      </c>
      <c r="M133" s="129">
        <v>807</v>
      </c>
      <c r="N133" s="2"/>
      <c r="P133" s="39"/>
    </row>
    <row r="134" spans="2:16" ht="15">
      <c r="B134" s="72"/>
      <c r="C134" s="73"/>
      <c r="D134" s="73"/>
      <c r="E134" s="120"/>
      <c r="F134" s="72"/>
      <c r="G134" s="125"/>
      <c r="H134" s="39"/>
      <c r="I134" s="127"/>
      <c r="J134" s="71"/>
      <c r="K134" s="124"/>
      <c r="L134" s="23" t="s">
        <v>62</v>
      </c>
      <c r="M134" s="129">
        <v>549</v>
      </c>
      <c r="N134" s="2"/>
      <c r="P134" s="39"/>
    </row>
    <row r="135" spans="2:16" ht="15">
      <c r="B135" s="72"/>
      <c r="C135" s="73"/>
      <c r="D135" s="73"/>
      <c r="E135" s="120"/>
      <c r="F135" s="72"/>
      <c r="G135" s="125"/>
      <c r="H135" s="39"/>
      <c r="I135" s="127"/>
      <c r="J135" s="71"/>
      <c r="K135" s="124"/>
      <c r="L135" s="23" t="s">
        <v>63</v>
      </c>
      <c r="M135" s="129">
        <v>153</v>
      </c>
      <c r="N135" s="2"/>
      <c r="P135" s="39"/>
    </row>
    <row r="136" spans="2:16" ht="15">
      <c r="B136" s="72"/>
      <c r="C136" s="73"/>
      <c r="D136" s="73"/>
      <c r="E136" s="120"/>
      <c r="F136" s="72"/>
      <c r="G136" s="125"/>
      <c r="H136" s="39"/>
      <c r="I136" s="127"/>
      <c r="J136" s="71" t="s">
        <v>79</v>
      </c>
      <c r="K136" s="124">
        <v>1922</v>
      </c>
      <c r="L136" s="23" t="s">
        <v>60</v>
      </c>
      <c r="M136" s="129">
        <v>504</v>
      </c>
      <c r="N136" s="2"/>
      <c r="P136" s="39"/>
    </row>
    <row r="137" spans="2:16" ht="15">
      <c r="B137" s="72"/>
      <c r="C137" s="73"/>
      <c r="D137" s="73"/>
      <c r="E137" s="120"/>
      <c r="F137" s="72"/>
      <c r="G137" s="125"/>
      <c r="H137" s="39"/>
      <c r="I137" s="127"/>
      <c r="J137" s="71"/>
      <c r="K137" s="124"/>
      <c r="L137" s="23" t="s">
        <v>61</v>
      </c>
      <c r="M137" s="129">
        <v>318</v>
      </c>
      <c r="N137" s="2"/>
      <c r="P137" s="39"/>
    </row>
    <row r="138" spans="2:16" ht="15">
      <c r="B138" s="72"/>
      <c r="C138" s="73"/>
      <c r="D138" s="73"/>
      <c r="E138" s="120"/>
      <c r="F138" s="72"/>
      <c r="G138" s="125"/>
      <c r="H138" s="39"/>
      <c r="I138" s="127"/>
      <c r="J138" s="71"/>
      <c r="K138" s="124"/>
      <c r="L138" s="23" t="s">
        <v>62</v>
      </c>
      <c r="M138" s="129">
        <v>1016</v>
      </c>
      <c r="N138" s="2"/>
      <c r="P138" s="39"/>
    </row>
    <row r="139" spans="2:16" ht="15">
      <c r="B139" s="72"/>
      <c r="C139" s="73"/>
      <c r="D139" s="73"/>
      <c r="E139" s="120"/>
      <c r="F139" s="72"/>
      <c r="G139" s="125"/>
      <c r="H139" s="39"/>
      <c r="I139" s="127"/>
      <c r="J139" s="71"/>
      <c r="K139" s="124"/>
      <c r="L139" s="23" t="s">
        <v>63</v>
      </c>
      <c r="M139" s="129">
        <v>84</v>
      </c>
      <c r="N139" s="2"/>
      <c r="P139" s="39"/>
    </row>
    <row r="140" spans="2:16" ht="15">
      <c r="B140" s="72"/>
      <c r="C140" s="73"/>
      <c r="D140" s="73"/>
      <c r="E140" s="120"/>
      <c r="F140" s="72"/>
      <c r="G140" s="125"/>
      <c r="H140" s="39"/>
      <c r="I140" s="127"/>
      <c r="J140" s="71" t="s">
        <v>80</v>
      </c>
      <c r="K140" s="124">
        <v>251</v>
      </c>
      <c r="L140" s="23" t="s">
        <v>60</v>
      </c>
      <c r="M140" s="129">
        <v>5</v>
      </c>
      <c r="N140" s="2"/>
      <c r="P140" s="39"/>
    </row>
    <row r="141" spans="2:16" ht="15">
      <c r="B141" s="72"/>
      <c r="C141" s="73"/>
      <c r="D141" s="73"/>
      <c r="E141" s="120"/>
      <c r="F141" s="72"/>
      <c r="G141" s="125"/>
      <c r="H141" s="39"/>
      <c r="I141" s="127"/>
      <c r="J141" s="71"/>
      <c r="K141" s="124"/>
      <c r="L141" s="23" t="s">
        <v>61</v>
      </c>
      <c r="M141" s="129">
        <v>4</v>
      </c>
      <c r="N141" s="2"/>
      <c r="P141" s="39"/>
    </row>
    <row r="142" spans="2:16" ht="15">
      <c r="B142" s="72"/>
      <c r="C142" s="73"/>
      <c r="D142" s="73"/>
      <c r="E142" s="120"/>
      <c r="F142" s="72"/>
      <c r="G142" s="125"/>
      <c r="H142" s="39"/>
      <c r="I142" s="127"/>
      <c r="J142" s="71"/>
      <c r="K142" s="124"/>
      <c r="L142" s="23" t="s">
        <v>62</v>
      </c>
      <c r="M142" s="129">
        <v>227</v>
      </c>
      <c r="N142" s="2"/>
      <c r="P142" s="39"/>
    </row>
    <row r="143" spans="2:16" ht="15">
      <c r="B143" s="72"/>
      <c r="C143" s="73"/>
      <c r="D143" s="73"/>
      <c r="E143" s="120"/>
      <c r="F143" s="72"/>
      <c r="G143" s="125"/>
      <c r="H143" s="39"/>
      <c r="I143" s="127"/>
      <c r="J143" s="71"/>
      <c r="K143" s="124"/>
      <c r="L143" s="23" t="s">
        <v>63</v>
      </c>
      <c r="M143" s="129">
        <v>15</v>
      </c>
      <c r="N143" s="2"/>
      <c r="P143" s="39"/>
    </row>
    <row r="144" spans="2:16" ht="15">
      <c r="B144" s="72"/>
      <c r="C144" s="73"/>
      <c r="D144" s="73"/>
      <c r="E144" s="120"/>
      <c r="F144" s="72"/>
      <c r="G144" s="125"/>
      <c r="H144" s="39"/>
      <c r="I144" s="127"/>
      <c r="J144" s="71" t="s">
        <v>81</v>
      </c>
      <c r="K144" s="124">
        <v>1972</v>
      </c>
      <c r="L144" s="23" t="s">
        <v>60</v>
      </c>
      <c r="M144" s="129">
        <v>56</v>
      </c>
      <c r="N144" s="2"/>
      <c r="P144" s="39"/>
    </row>
    <row r="145" spans="2:16" ht="15">
      <c r="B145" s="72"/>
      <c r="C145" s="73"/>
      <c r="D145" s="73"/>
      <c r="E145" s="120"/>
      <c r="F145" s="72"/>
      <c r="G145" s="125"/>
      <c r="H145" s="39"/>
      <c r="I145" s="127"/>
      <c r="J145" s="71"/>
      <c r="K145" s="124"/>
      <c r="L145" s="23" t="s">
        <v>61</v>
      </c>
      <c r="M145" s="129">
        <v>65</v>
      </c>
      <c r="N145" s="2"/>
      <c r="P145" s="39"/>
    </row>
    <row r="146" spans="2:16" ht="15">
      <c r="B146" s="72"/>
      <c r="C146" s="73"/>
      <c r="D146" s="73"/>
      <c r="E146" s="120"/>
      <c r="F146" s="72"/>
      <c r="G146" s="125"/>
      <c r="H146" s="39"/>
      <c r="I146" s="127"/>
      <c r="J146" s="71"/>
      <c r="K146" s="124"/>
      <c r="L146" s="23" t="s">
        <v>62</v>
      </c>
      <c r="M146" s="129">
        <v>1475</v>
      </c>
      <c r="N146" s="2"/>
      <c r="P146" s="39"/>
    </row>
    <row r="147" spans="2:16" ht="15">
      <c r="B147" s="72"/>
      <c r="C147" s="73"/>
      <c r="D147" s="73"/>
      <c r="E147" s="120"/>
      <c r="F147" s="72"/>
      <c r="G147" s="125"/>
      <c r="H147" s="39"/>
      <c r="I147" s="127"/>
      <c r="J147" s="71"/>
      <c r="K147" s="124"/>
      <c r="L147" s="23" t="s">
        <v>63</v>
      </c>
      <c r="M147" s="129">
        <v>376</v>
      </c>
      <c r="N147" s="2"/>
      <c r="P147" s="39"/>
    </row>
    <row r="148" spans="2:16" ht="15">
      <c r="B148" s="72"/>
      <c r="C148" s="73"/>
      <c r="D148" s="73"/>
      <c r="E148" s="120"/>
      <c r="F148" s="72"/>
      <c r="G148" s="125"/>
      <c r="H148" s="39"/>
      <c r="I148" s="127"/>
      <c r="J148" s="71" t="s">
        <v>82</v>
      </c>
      <c r="K148" s="124">
        <v>2746</v>
      </c>
      <c r="L148" s="23" t="s">
        <v>60</v>
      </c>
      <c r="M148" s="129">
        <v>1680</v>
      </c>
      <c r="N148" s="2"/>
      <c r="P148" s="39"/>
    </row>
    <row r="149" spans="2:16" ht="15">
      <c r="B149" s="72"/>
      <c r="C149" s="73"/>
      <c r="D149" s="73"/>
      <c r="E149" s="120"/>
      <c r="F149" s="72"/>
      <c r="G149" s="125"/>
      <c r="H149" s="39"/>
      <c r="I149" s="127"/>
      <c r="J149" s="71"/>
      <c r="K149" s="124"/>
      <c r="L149" s="23" t="s">
        <v>61</v>
      </c>
      <c r="M149" s="129">
        <v>553</v>
      </c>
      <c r="N149" s="2"/>
      <c r="P149" s="39"/>
    </row>
    <row r="150" spans="2:16" ht="15">
      <c r="B150" s="72"/>
      <c r="C150" s="73"/>
      <c r="D150" s="73"/>
      <c r="E150" s="120"/>
      <c r="F150" s="72"/>
      <c r="G150" s="125"/>
      <c r="H150" s="39"/>
      <c r="I150" s="127"/>
      <c r="J150" s="71"/>
      <c r="K150" s="124"/>
      <c r="L150" s="23" t="s">
        <v>62</v>
      </c>
      <c r="M150" s="129">
        <v>332</v>
      </c>
      <c r="N150" s="2"/>
      <c r="P150" s="39"/>
    </row>
    <row r="151" spans="2:16" ht="15">
      <c r="B151" s="72"/>
      <c r="C151" s="73"/>
      <c r="D151" s="73"/>
      <c r="E151" s="120"/>
      <c r="F151" s="72"/>
      <c r="G151" s="125"/>
      <c r="H151" s="39"/>
      <c r="I151" s="127"/>
      <c r="J151" s="71"/>
      <c r="K151" s="124"/>
      <c r="L151" s="23" t="s">
        <v>63</v>
      </c>
      <c r="M151" s="129">
        <v>181</v>
      </c>
      <c r="N151" s="2"/>
      <c r="P151" s="39"/>
    </row>
    <row r="152" spans="2:16" ht="15">
      <c r="B152" s="72"/>
      <c r="C152" s="73"/>
      <c r="D152" s="73"/>
      <c r="E152" s="120"/>
      <c r="F152" s="72"/>
      <c r="G152" s="125"/>
      <c r="H152" s="39"/>
      <c r="I152" s="127"/>
      <c r="J152" s="71" t="s">
        <v>83</v>
      </c>
      <c r="K152" s="124">
        <v>4833</v>
      </c>
      <c r="L152" s="23" t="s">
        <v>60</v>
      </c>
      <c r="M152" s="129">
        <v>1756</v>
      </c>
      <c r="N152" s="2"/>
      <c r="P152" s="39"/>
    </row>
    <row r="153" spans="2:16" ht="15">
      <c r="B153" s="72"/>
      <c r="C153" s="73"/>
      <c r="D153" s="73"/>
      <c r="E153" s="120"/>
      <c r="F153" s="72"/>
      <c r="G153" s="125"/>
      <c r="H153" s="39"/>
      <c r="I153" s="127"/>
      <c r="J153" s="71"/>
      <c r="K153" s="124"/>
      <c r="L153" s="23" t="s">
        <v>61</v>
      </c>
      <c r="M153" s="129">
        <v>1155</v>
      </c>
      <c r="N153" s="2"/>
      <c r="P153" s="39"/>
    </row>
    <row r="154" spans="2:16" ht="15">
      <c r="B154" s="72"/>
      <c r="C154" s="73"/>
      <c r="D154" s="73"/>
      <c r="E154" s="120"/>
      <c r="F154" s="72"/>
      <c r="G154" s="125"/>
      <c r="H154" s="39"/>
      <c r="I154" s="127"/>
      <c r="J154" s="71"/>
      <c r="K154" s="124"/>
      <c r="L154" s="23" t="s">
        <v>62</v>
      </c>
      <c r="M154" s="129">
        <v>1815</v>
      </c>
      <c r="N154" s="2"/>
      <c r="P154" s="39"/>
    </row>
    <row r="155" spans="2:16" ht="15">
      <c r="B155" s="72"/>
      <c r="C155" s="73"/>
      <c r="D155" s="73"/>
      <c r="E155" s="120"/>
      <c r="F155" s="72"/>
      <c r="G155" s="125"/>
      <c r="H155" s="39"/>
      <c r="I155" s="127"/>
      <c r="J155" s="71"/>
      <c r="K155" s="124"/>
      <c r="L155" s="23" t="s">
        <v>63</v>
      </c>
      <c r="M155" s="129">
        <v>107</v>
      </c>
      <c r="N155" s="2"/>
      <c r="P155" s="39"/>
    </row>
    <row r="156" spans="2:16" ht="15">
      <c r="B156" s="72"/>
      <c r="C156" s="73"/>
      <c r="D156" s="73"/>
      <c r="E156" s="120"/>
      <c r="F156" s="72"/>
      <c r="G156" s="125"/>
      <c r="H156" s="39"/>
      <c r="I156" s="127"/>
      <c r="J156" s="71" t="s">
        <v>84</v>
      </c>
      <c r="K156" s="124">
        <v>724</v>
      </c>
      <c r="L156" s="23" t="s">
        <v>60</v>
      </c>
      <c r="M156" s="129">
        <v>32</v>
      </c>
      <c r="N156" s="2"/>
      <c r="P156" s="39"/>
    </row>
    <row r="157" spans="2:16" ht="15">
      <c r="B157" s="72"/>
      <c r="C157" s="73"/>
      <c r="D157" s="73"/>
      <c r="E157" s="120"/>
      <c r="F157" s="72"/>
      <c r="G157" s="125"/>
      <c r="H157" s="39"/>
      <c r="I157" s="127"/>
      <c r="J157" s="71"/>
      <c r="K157" s="124"/>
      <c r="L157" s="23" t="s">
        <v>61</v>
      </c>
      <c r="M157" s="129">
        <v>33</v>
      </c>
      <c r="N157" s="2"/>
      <c r="P157" s="39"/>
    </row>
    <row r="158" spans="2:16" ht="15">
      <c r="B158" s="72"/>
      <c r="C158" s="73"/>
      <c r="D158" s="73"/>
      <c r="E158" s="120"/>
      <c r="F158" s="72"/>
      <c r="G158" s="125"/>
      <c r="H158" s="39"/>
      <c r="I158" s="127"/>
      <c r="J158" s="71"/>
      <c r="K158" s="124"/>
      <c r="L158" s="23" t="s">
        <v>62</v>
      </c>
      <c r="M158" s="129">
        <v>624</v>
      </c>
      <c r="N158" s="2"/>
      <c r="P158" s="39"/>
    </row>
    <row r="159" spans="2:16" ht="15">
      <c r="B159" s="72"/>
      <c r="C159" s="73"/>
      <c r="D159" s="73"/>
      <c r="E159" s="120"/>
      <c r="F159" s="72"/>
      <c r="G159" s="125"/>
      <c r="H159" s="39"/>
      <c r="I159" s="127"/>
      <c r="J159" s="71"/>
      <c r="K159" s="124"/>
      <c r="L159" s="23" t="s">
        <v>63</v>
      </c>
      <c r="M159" s="129">
        <v>35</v>
      </c>
      <c r="N159" s="2"/>
      <c r="P159" s="39"/>
    </row>
    <row r="160" spans="2:16" ht="15">
      <c r="B160" s="72"/>
      <c r="C160" s="73"/>
      <c r="D160" s="73"/>
      <c r="E160" s="120"/>
      <c r="F160" s="72"/>
      <c r="G160" s="125"/>
      <c r="H160" s="39"/>
      <c r="I160" s="127"/>
      <c r="J160" s="71" t="s">
        <v>85</v>
      </c>
      <c r="K160" s="124">
        <v>3771</v>
      </c>
      <c r="L160" s="23" t="s">
        <v>60</v>
      </c>
      <c r="M160" s="129">
        <v>1340</v>
      </c>
      <c r="N160" s="2"/>
      <c r="P160" s="39"/>
    </row>
    <row r="161" spans="2:16" ht="15">
      <c r="B161" s="72"/>
      <c r="C161" s="73"/>
      <c r="D161" s="73"/>
      <c r="E161" s="120"/>
      <c r="F161" s="72"/>
      <c r="G161" s="125"/>
      <c r="H161" s="39"/>
      <c r="I161" s="127"/>
      <c r="J161" s="71"/>
      <c r="K161" s="124"/>
      <c r="L161" s="23" t="s">
        <v>61</v>
      </c>
      <c r="M161" s="129">
        <v>810</v>
      </c>
      <c r="N161" s="2"/>
      <c r="P161" s="39"/>
    </row>
    <row r="162" spans="2:16" ht="15">
      <c r="B162" s="72"/>
      <c r="C162" s="73"/>
      <c r="D162" s="73"/>
      <c r="E162" s="120"/>
      <c r="F162" s="72"/>
      <c r="G162" s="125"/>
      <c r="H162" s="39"/>
      <c r="I162" s="127"/>
      <c r="J162" s="71"/>
      <c r="K162" s="124"/>
      <c r="L162" s="23" t="s">
        <v>62</v>
      </c>
      <c r="M162" s="129">
        <v>1506</v>
      </c>
      <c r="N162" s="2"/>
      <c r="P162" s="39"/>
    </row>
    <row r="163" spans="2:16" ht="15">
      <c r="B163" s="72"/>
      <c r="C163" s="73"/>
      <c r="D163" s="73"/>
      <c r="E163" s="120"/>
      <c r="F163" s="72"/>
      <c r="G163" s="125"/>
      <c r="H163" s="39"/>
      <c r="I163" s="127"/>
      <c r="J163" s="71"/>
      <c r="K163" s="124"/>
      <c r="L163" s="23" t="s">
        <v>63</v>
      </c>
      <c r="M163" s="129">
        <v>115</v>
      </c>
      <c r="N163" s="2"/>
      <c r="P163" s="39"/>
    </row>
    <row r="164" spans="2:16" ht="15">
      <c r="B164" s="72"/>
      <c r="C164" s="73"/>
      <c r="D164" s="73"/>
      <c r="E164" s="120"/>
      <c r="F164" s="72"/>
      <c r="G164" s="125"/>
      <c r="H164" s="39"/>
      <c r="I164" s="127"/>
      <c r="J164" s="71" t="s">
        <v>86</v>
      </c>
      <c r="K164" s="124">
        <v>5196</v>
      </c>
      <c r="L164" s="23" t="s">
        <v>60</v>
      </c>
      <c r="M164" s="129">
        <v>40</v>
      </c>
      <c r="N164" s="2"/>
      <c r="P164" s="39"/>
    </row>
    <row r="165" spans="2:16" ht="15">
      <c r="B165" s="72"/>
      <c r="C165" s="73"/>
      <c r="D165" s="73"/>
      <c r="E165" s="120"/>
      <c r="F165" s="72"/>
      <c r="G165" s="125"/>
      <c r="H165" s="39"/>
      <c r="I165" s="127"/>
      <c r="J165" s="71"/>
      <c r="K165" s="124"/>
      <c r="L165" s="23" t="s">
        <v>61</v>
      </c>
      <c r="M165" s="129">
        <v>15</v>
      </c>
      <c r="N165" s="2"/>
      <c r="P165" s="39"/>
    </row>
    <row r="166" spans="2:16" ht="15">
      <c r="B166" s="72"/>
      <c r="C166" s="73"/>
      <c r="D166" s="73"/>
      <c r="E166" s="120"/>
      <c r="F166" s="72"/>
      <c r="G166" s="125"/>
      <c r="H166" s="39"/>
      <c r="I166" s="127"/>
      <c r="J166" s="71"/>
      <c r="K166" s="124"/>
      <c r="L166" s="23" t="s">
        <v>62</v>
      </c>
      <c r="M166" s="129">
        <v>524</v>
      </c>
      <c r="N166" s="2"/>
      <c r="P166" s="39"/>
    </row>
    <row r="167" spans="2:16" ht="15">
      <c r="B167" s="72"/>
      <c r="C167" s="73"/>
      <c r="D167" s="73"/>
      <c r="E167" s="120"/>
      <c r="F167" s="72"/>
      <c r="G167" s="125"/>
      <c r="H167" s="39"/>
      <c r="I167" s="127"/>
      <c r="J167" s="71"/>
      <c r="K167" s="124"/>
      <c r="L167" s="23" t="s">
        <v>63</v>
      </c>
      <c r="M167" s="129">
        <v>4617</v>
      </c>
      <c r="N167" s="2"/>
      <c r="P167" s="39"/>
    </row>
    <row r="168" spans="2:16" ht="15">
      <c r="B168" s="72"/>
      <c r="C168" s="73"/>
      <c r="D168" s="73"/>
      <c r="E168" s="120"/>
      <c r="F168" s="72"/>
      <c r="G168" s="125"/>
      <c r="H168" s="39"/>
      <c r="I168" s="127"/>
      <c r="J168" s="71" t="s">
        <v>87</v>
      </c>
      <c r="K168" s="124">
        <v>2414</v>
      </c>
      <c r="L168" s="23" t="s">
        <v>60</v>
      </c>
      <c r="M168" s="129">
        <v>212</v>
      </c>
      <c r="N168" s="2"/>
      <c r="P168" s="39"/>
    </row>
    <row r="169" spans="2:16" ht="15">
      <c r="B169" s="72"/>
      <c r="C169" s="73"/>
      <c r="D169" s="73"/>
      <c r="E169" s="120"/>
      <c r="F169" s="72"/>
      <c r="G169" s="125"/>
      <c r="H169" s="39"/>
      <c r="I169" s="127"/>
      <c r="J169" s="71"/>
      <c r="K169" s="124"/>
      <c r="L169" s="23" t="s">
        <v>61</v>
      </c>
      <c r="M169" s="129">
        <v>143</v>
      </c>
      <c r="N169" s="2"/>
      <c r="P169" s="39"/>
    </row>
    <row r="170" spans="2:16" ht="15">
      <c r="B170" s="72"/>
      <c r="C170" s="73"/>
      <c r="D170" s="73"/>
      <c r="E170" s="120"/>
      <c r="F170" s="72"/>
      <c r="G170" s="125"/>
      <c r="H170" s="39"/>
      <c r="I170" s="127"/>
      <c r="J170" s="71"/>
      <c r="K170" s="124"/>
      <c r="L170" s="23" t="s">
        <v>62</v>
      </c>
      <c r="M170" s="129">
        <v>1912</v>
      </c>
      <c r="N170" s="2"/>
      <c r="P170" s="39"/>
    </row>
    <row r="171" spans="2:16" ht="15">
      <c r="B171" s="72"/>
      <c r="C171" s="73"/>
      <c r="D171" s="73"/>
      <c r="E171" s="120"/>
      <c r="F171" s="72"/>
      <c r="G171" s="125"/>
      <c r="H171" s="39"/>
      <c r="I171" s="127"/>
      <c r="J171" s="71"/>
      <c r="K171" s="124"/>
      <c r="L171" s="23" t="s">
        <v>63</v>
      </c>
      <c r="M171" s="129">
        <v>147</v>
      </c>
      <c r="N171" s="2"/>
      <c r="P171" s="39"/>
    </row>
    <row r="172" spans="2:16" ht="15">
      <c r="B172" s="72"/>
      <c r="C172" s="73"/>
      <c r="D172" s="73"/>
      <c r="E172" s="120"/>
      <c r="F172" s="72"/>
      <c r="G172" s="125"/>
      <c r="H172" s="39"/>
      <c r="I172" s="127"/>
      <c r="J172" s="71" t="s">
        <v>88</v>
      </c>
      <c r="K172" s="124">
        <v>740</v>
      </c>
      <c r="L172" s="23" t="s">
        <v>60</v>
      </c>
      <c r="M172" s="129">
        <v>215</v>
      </c>
      <c r="N172" s="2"/>
      <c r="P172" s="39"/>
    </row>
    <row r="173" spans="2:16" ht="15">
      <c r="B173" s="72"/>
      <c r="C173" s="73"/>
      <c r="D173" s="73"/>
      <c r="E173" s="120"/>
      <c r="F173" s="72"/>
      <c r="G173" s="125"/>
      <c r="H173" s="39"/>
      <c r="I173" s="127"/>
      <c r="J173" s="71"/>
      <c r="K173" s="124"/>
      <c r="L173" s="23" t="s">
        <v>61</v>
      </c>
      <c r="M173" s="129">
        <v>212</v>
      </c>
      <c r="N173" s="2"/>
      <c r="P173" s="39"/>
    </row>
    <row r="174" spans="2:16" ht="15">
      <c r="B174" s="72"/>
      <c r="C174" s="73"/>
      <c r="D174" s="73"/>
      <c r="E174" s="120"/>
      <c r="F174" s="72"/>
      <c r="G174" s="125"/>
      <c r="H174" s="39"/>
      <c r="I174" s="127"/>
      <c r="J174" s="71"/>
      <c r="K174" s="124"/>
      <c r="L174" s="23" t="s">
        <v>62</v>
      </c>
      <c r="M174" s="129">
        <v>297</v>
      </c>
      <c r="N174" s="2"/>
      <c r="P174" s="39"/>
    </row>
    <row r="175" spans="2:16" ht="15">
      <c r="B175" s="72"/>
      <c r="C175" s="73"/>
      <c r="D175" s="73"/>
      <c r="E175" s="120"/>
      <c r="F175" s="72"/>
      <c r="G175" s="125"/>
      <c r="H175" s="39"/>
      <c r="I175" s="127"/>
      <c r="J175" s="71"/>
      <c r="K175" s="124"/>
      <c r="L175" s="23" t="s">
        <v>63</v>
      </c>
      <c r="M175" s="129">
        <v>16</v>
      </c>
      <c r="N175" s="2"/>
      <c r="P175" s="39"/>
    </row>
    <row r="176" spans="2:16" ht="15">
      <c r="B176" s="72"/>
      <c r="C176" s="73"/>
      <c r="D176" s="73"/>
      <c r="E176" s="120"/>
      <c r="F176" s="72"/>
      <c r="G176" s="125"/>
      <c r="H176" s="39"/>
      <c r="I176" s="127"/>
      <c r="J176" s="71" t="s">
        <v>89</v>
      </c>
      <c r="K176" s="124">
        <v>2186</v>
      </c>
      <c r="L176" s="23" t="s">
        <v>60</v>
      </c>
      <c r="M176" s="129">
        <v>300</v>
      </c>
      <c r="N176" s="2"/>
      <c r="P176" s="39"/>
    </row>
    <row r="177" spans="2:16" ht="15">
      <c r="B177" s="72"/>
      <c r="C177" s="73"/>
      <c r="D177" s="73"/>
      <c r="E177" s="120"/>
      <c r="F177" s="72"/>
      <c r="G177" s="125"/>
      <c r="H177" s="39"/>
      <c r="I177" s="127"/>
      <c r="J177" s="71"/>
      <c r="K177" s="124"/>
      <c r="L177" s="23" t="s">
        <v>61</v>
      </c>
      <c r="M177" s="129">
        <v>157</v>
      </c>
      <c r="N177" s="2"/>
      <c r="P177" s="39"/>
    </row>
    <row r="178" spans="2:16" ht="15">
      <c r="B178" s="72"/>
      <c r="C178" s="73"/>
      <c r="D178" s="73"/>
      <c r="E178" s="120"/>
      <c r="F178" s="72"/>
      <c r="G178" s="125"/>
      <c r="H178" s="39"/>
      <c r="I178" s="127"/>
      <c r="J178" s="71"/>
      <c r="K178" s="124"/>
      <c r="L178" s="23" t="s">
        <v>62</v>
      </c>
      <c r="M178" s="129">
        <v>1434</v>
      </c>
      <c r="N178" s="2"/>
      <c r="P178" s="39"/>
    </row>
    <row r="179" spans="2:16" ht="15">
      <c r="B179" s="72"/>
      <c r="C179" s="73"/>
      <c r="D179" s="73"/>
      <c r="E179" s="120"/>
      <c r="F179" s="72"/>
      <c r="G179" s="125"/>
      <c r="H179" s="39"/>
      <c r="I179" s="127"/>
      <c r="J179" s="71"/>
      <c r="K179" s="124"/>
      <c r="L179" s="23" t="s">
        <v>63</v>
      </c>
      <c r="M179" s="129">
        <v>295</v>
      </c>
      <c r="N179" s="2"/>
      <c r="P179" s="39"/>
    </row>
    <row r="180" spans="2:16" ht="15">
      <c r="B180" s="72"/>
      <c r="C180" s="73"/>
      <c r="D180" s="73"/>
      <c r="E180" s="120"/>
      <c r="F180" s="72"/>
      <c r="G180" s="125"/>
      <c r="H180" s="39"/>
      <c r="I180" s="127"/>
      <c r="J180" s="71" t="s">
        <v>90</v>
      </c>
      <c r="K180" s="124">
        <v>1709</v>
      </c>
      <c r="L180" s="23" t="s">
        <v>60</v>
      </c>
      <c r="M180" s="129">
        <v>287</v>
      </c>
      <c r="N180" s="2"/>
      <c r="P180" s="39"/>
    </row>
    <row r="181" spans="2:16" ht="15">
      <c r="B181" s="72"/>
      <c r="C181" s="73"/>
      <c r="D181" s="73"/>
      <c r="E181" s="120"/>
      <c r="F181" s="72"/>
      <c r="G181" s="125"/>
      <c r="H181" s="39"/>
      <c r="I181" s="127"/>
      <c r="J181" s="71"/>
      <c r="K181" s="124"/>
      <c r="L181" s="23" t="s">
        <v>61</v>
      </c>
      <c r="M181" s="129">
        <v>216</v>
      </c>
      <c r="N181" s="2"/>
      <c r="P181" s="39"/>
    </row>
    <row r="182" spans="2:16" ht="15">
      <c r="B182" s="72"/>
      <c r="C182" s="73"/>
      <c r="D182" s="73"/>
      <c r="E182" s="120"/>
      <c r="F182" s="72"/>
      <c r="G182" s="125"/>
      <c r="H182" s="39"/>
      <c r="I182" s="127"/>
      <c r="J182" s="71"/>
      <c r="K182" s="124"/>
      <c r="L182" s="23" t="s">
        <v>62</v>
      </c>
      <c r="M182" s="129">
        <v>1015</v>
      </c>
      <c r="N182" s="2"/>
      <c r="P182" s="39"/>
    </row>
    <row r="183" spans="2:16" ht="15">
      <c r="B183" s="72"/>
      <c r="C183" s="73"/>
      <c r="D183" s="73"/>
      <c r="E183" s="120"/>
      <c r="F183" s="72"/>
      <c r="G183" s="125"/>
      <c r="H183" s="39"/>
      <c r="I183" s="127"/>
      <c r="J183" s="71"/>
      <c r="K183" s="124"/>
      <c r="L183" s="23" t="s">
        <v>63</v>
      </c>
      <c r="M183" s="129">
        <v>191</v>
      </c>
      <c r="N183" s="2"/>
      <c r="P183" s="39"/>
    </row>
    <row r="184" spans="2:16" ht="15">
      <c r="B184" s="72"/>
      <c r="C184" s="73"/>
      <c r="D184" s="73"/>
      <c r="E184" s="120"/>
      <c r="F184" s="72"/>
      <c r="G184" s="125"/>
      <c r="H184" s="39"/>
      <c r="I184" s="127"/>
      <c r="J184" s="71" t="s">
        <v>91</v>
      </c>
      <c r="K184" s="124">
        <v>570</v>
      </c>
      <c r="L184" s="23" t="s">
        <v>60</v>
      </c>
      <c r="M184" s="129">
        <v>137</v>
      </c>
      <c r="N184" s="2"/>
      <c r="P184" s="39"/>
    </row>
    <row r="185" spans="2:16" ht="15">
      <c r="B185" s="72"/>
      <c r="C185" s="73"/>
      <c r="D185" s="73"/>
      <c r="E185" s="120"/>
      <c r="F185" s="72"/>
      <c r="G185" s="125"/>
      <c r="H185" s="39"/>
      <c r="I185" s="127"/>
      <c r="J185" s="71"/>
      <c r="K185" s="124"/>
      <c r="L185" s="23" t="s">
        <v>61</v>
      </c>
      <c r="M185" s="129">
        <v>92</v>
      </c>
      <c r="N185" s="2"/>
      <c r="P185" s="39"/>
    </row>
    <row r="186" spans="2:16" ht="15">
      <c r="B186" s="72"/>
      <c r="C186" s="73"/>
      <c r="D186" s="73"/>
      <c r="E186" s="120"/>
      <c r="F186" s="72"/>
      <c r="G186" s="125"/>
      <c r="H186" s="39"/>
      <c r="I186" s="127"/>
      <c r="J186" s="71"/>
      <c r="K186" s="124"/>
      <c r="L186" s="23" t="s">
        <v>62</v>
      </c>
      <c r="M186" s="129">
        <v>330</v>
      </c>
      <c r="N186" s="2"/>
      <c r="P186" s="39"/>
    </row>
    <row r="187" spans="2:16" ht="15">
      <c r="B187" s="72"/>
      <c r="C187" s="73"/>
      <c r="D187" s="73"/>
      <c r="E187" s="120"/>
      <c r="F187" s="72"/>
      <c r="G187" s="125"/>
      <c r="H187" s="39"/>
      <c r="I187" s="127"/>
      <c r="J187" s="71"/>
      <c r="K187" s="124"/>
      <c r="L187" s="23" t="s">
        <v>63</v>
      </c>
      <c r="M187" s="129">
        <v>11</v>
      </c>
      <c r="N187" s="2"/>
      <c r="P187" s="39"/>
    </row>
    <row r="188" spans="2:16" ht="15">
      <c r="B188" s="72"/>
      <c r="C188" s="73"/>
      <c r="D188" s="73"/>
      <c r="E188" s="120"/>
      <c r="F188" s="72"/>
      <c r="G188" s="125"/>
      <c r="H188" s="39"/>
      <c r="I188" s="127"/>
      <c r="J188" s="71" t="s">
        <v>92</v>
      </c>
      <c r="K188" s="124">
        <v>2598</v>
      </c>
      <c r="L188" s="23" t="s">
        <v>60</v>
      </c>
      <c r="M188" s="129">
        <v>481</v>
      </c>
      <c r="N188" s="2"/>
      <c r="P188" s="39"/>
    </row>
    <row r="189" spans="2:16" ht="15">
      <c r="B189" s="72"/>
      <c r="C189" s="73"/>
      <c r="D189" s="73"/>
      <c r="E189" s="120"/>
      <c r="F189" s="72"/>
      <c r="G189" s="125"/>
      <c r="H189" s="39"/>
      <c r="I189" s="127"/>
      <c r="J189" s="71"/>
      <c r="K189" s="124"/>
      <c r="L189" s="23" t="s">
        <v>61</v>
      </c>
      <c r="M189" s="129">
        <v>420</v>
      </c>
      <c r="N189" s="2"/>
      <c r="P189" s="39"/>
    </row>
    <row r="190" spans="2:16" ht="15">
      <c r="B190" s="72"/>
      <c r="C190" s="73"/>
      <c r="D190" s="73"/>
      <c r="E190" s="120"/>
      <c r="F190" s="72"/>
      <c r="G190" s="125"/>
      <c r="H190" s="39"/>
      <c r="I190" s="127"/>
      <c r="J190" s="71"/>
      <c r="K190" s="124"/>
      <c r="L190" s="23" t="s">
        <v>62</v>
      </c>
      <c r="M190" s="129">
        <v>1625</v>
      </c>
      <c r="N190" s="2"/>
      <c r="P190" s="39"/>
    </row>
    <row r="191" spans="2:16" ht="15">
      <c r="B191" s="72"/>
      <c r="C191" s="73"/>
      <c r="D191" s="73"/>
      <c r="E191" s="120"/>
      <c r="F191" s="72"/>
      <c r="G191" s="125"/>
      <c r="H191" s="39"/>
      <c r="I191" s="127"/>
      <c r="J191" s="71"/>
      <c r="K191" s="124"/>
      <c r="L191" s="23" t="s">
        <v>63</v>
      </c>
      <c r="M191" s="129">
        <v>72</v>
      </c>
      <c r="N191" s="2"/>
      <c r="P191" s="39"/>
    </row>
    <row r="192" spans="2:16" ht="15">
      <c r="B192" s="72"/>
      <c r="C192" s="73"/>
      <c r="D192" s="73"/>
      <c r="E192" s="120"/>
      <c r="F192" s="72"/>
      <c r="G192" s="125"/>
      <c r="H192" s="39"/>
      <c r="I192" s="127"/>
      <c r="J192" s="71" t="s">
        <v>93</v>
      </c>
      <c r="K192" s="124">
        <v>2973</v>
      </c>
      <c r="L192" s="23" t="s">
        <v>60</v>
      </c>
      <c r="M192" s="129">
        <v>1349</v>
      </c>
      <c r="N192" s="2"/>
      <c r="P192" s="39"/>
    </row>
    <row r="193" spans="2:16" ht="15">
      <c r="B193" s="72"/>
      <c r="C193" s="73"/>
      <c r="D193" s="73"/>
      <c r="E193" s="120"/>
      <c r="F193" s="72"/>
      <c r="G193" s="125"/>
      <c r="H193" s="39"/>
      <c r="I193" s="127"/>
      <c r="J193" s="71"/>
      <c r="K193" s="124"/>
      <c r="L193" s="23" t="s">
        <v>61</v>
      </c>
      <c r="M193" s="129">
        <v>885</v>
      </c>
      <c r="N193" s="2"/>
      <c r="P193" s="39"/>
    </row>
    <row r="194" spans="2:16" ht="15">
      <c r="B194" s="72"/>
      <c r="C194" s="73"/>
      <c r="D194" s="73"/>
      <c r="E194" s="120"/>
      <c r="F194" s="72"/>
      <c r="G194" s="125"/>
      <c r="H194" s="39"/>
      <c r="I194" s="127"/>
      <c r="J194" s="71"/>
      <c r="K194" s="124"/>
      <c r="L194" s="23" t="s">
        <v>62</v>
      </c>
      <c r="M194" s="129">
        <v>657</v>
      </c>
      <c r="N194" s="2"/>
      <c r="P194" s="39"/>
    </row>
    <row r="195" spans="2:16" ht="15">
      <c r="B195" s="72"/>
      <c r="C195" s="73"/>
      <c r="D195" s="73"/>
      <c r="E195" s="120"/>
      <c r="F195" s="72"/>
      <c r="G195" s="125"/>
      <c r="H195" s="39"/>
      <c r="I195" s="127"/>
      <c r="J195" s="71"/>
      <c r="K195" s="124"/>
      <c r="L195" s="23" t="s">
        <v>63</v>
      </c>
      <c r="M195" s="129">
        <v>82</v>
      </c>
      <c r="N195" s="2"/>
      <c r="P195" s="39"/>
    </row>
    <row r="196" spans="2:16" ht="15">
      <c r="B196" s="72"/>
      <c r="C196" s="73"/>
      <c r="D196" s="73"/>
      <c r="E196" s="120"/>
      <c r="F196" s="72"/>
      <c r="G196" s="125"/>
      <c r="H196" s="39"/>
      <c r="I196" s="127"/>
      <c r="J196" s="71" t="s">
        <v>94</v>
      </c>
      <c r="K196" s="124">
        <v>1058</v>
      </c>
      <c r="L196" s="23" t="s">
        <v>60</v>
      </c>
      <c r="M196" s="129">
        <v>163</v>
      </c>
      <c r="N196" s="2"/>
      <c r="P196" s="39"/>
    </row>
    <row r="197" spans="2:16" ht="15">
      <c r="B197" s="72"/>
      <c r="C197" s="73"/>
      <c r="D197" s="73"/>
      <c r="E197" s="120"/>
      <c r="F197" s="72"/>
      <c r="G197" s="125"/>
      <c r="H197" s="39"/>
      <c r="I197" s="127"/>
      <c r="J197" s="71"/>
      <c r="K197" s="124"/>
      <c r="L197" s="23" t="s">
        <v>61</v>
      </c>
      <c r="M197" s="129">
        <v>61</v>
      </c>
      <c r="N197" s="2"/>
      <c r="P197" s="39"/>
    </row>
    <row r="198" spans="2:16" ht="15">
      <c r="B198" s="72"/>
      <c r="C198" s="73"/>
      <c r="D198" s="73"/>
      <c r="E198" s="120"/>
      <c r="F198" s="72"/>
      <c r="G198" s="125"/>
      <c r="H198" s="39"/>
      <c r="I198" s="127"/>
      <c r="J198" s="71"/>
      <c r="K198" s="124"/>
      <c r="L198" s="23" t="s">
        <v>62</v>
      </c>
      <c r="M198" s="129">
        <v>791</v>
      </c>
      <c r="N198" s="2"/>
      <c r="P198" s="39"/>
    </row>
    <row r="199" spans="2:16" ht="15">
      <c r="B199" s="72"/>
      <c r="C199" s="73"/>
      <c r="D199" s="73"/>
      <c r="E199" s="120"/>
      <c r="F199" s="72"/>
      <c r="G199" s="125"/>
      <c r="H199" s="39"/>
      <c r="I199" s="127"/>
      <c r="J199" s="71"/>
      <c r="K199" s="124"/>
      <c r="L199" s="23" t="s">
        <v>63</v>
      </c>
      <c r="M199" s="129">
        <v>43</v>
      </c>
      <c r="N199" s="2"/>
      <c r="P199" s="39"/>
    </row>
    <row r="200" spans="2:16" ht="15">
      <c r="B200" s="72"/>
      <c r="C200" s="73"/>
      <c r="D200" s="73"/>
      <c r="E200" s="120"/>
      <c r="F200" s="72"/>
      <c r="G200" s="125"/>
      <c r="H200" s="39"/>
      <c r="I200" s="127"/>
      <c r="J200" s="71" t="s">
        <v>95</v>
      </c>
      <c r="K200" s="124">
        <v>5778</v>
      </c>
      <c r="L200" s="23" t="s">
        <v>60</v>
      </c>
      <c r="M200" s="129">
        <v>3659</v>
      </c>
      <c r="N200" s="2"/>
      <c r="P200" s="39"/>
    </row>
    <row r="201" spans="2:16" ht="15">
      <c r="B201" s="72"/>
      <c r="C201" s="73"/>
      <c r="D201" s="73"/>
      <c r="E201" s="120"/>
      <c r="F201" s="72"/>
      <c r="G201" s="125"/>
      <c r="H201" s="39"/>
      <c r="I201" s="127"/>
      <c r="J201" s="71"/>
      <c r="K201" s="124"/>
      <c r="L201" s="23" t="s">
        <v>61</v>
      </c>
      <c r="M201" s="129">
        <v>1296</v>
      </c>
      <c r="N201" s="2"/>
      <c r="P201" s="39"/>
    </row>
    <row r="202" spans="2:16" ht="15">
      <c r="B202" s="72"/>
      <c r="C202" s="73"/>
      <c r="D202" s="73"/>
      <c r="E202" s="120"/>
      <c r="F202" s="72"/>
      <c r="G202" s="125"/>
      <c r="H202" s="39"/>
      <c r="I202" s="127"/>
      <c r="J202" s="71"/>
      <c r="K202" s="124"/>
      <c r="L202" s="23" t="s">
        <v>62</v>
      </c>
      <c r="M202" s="129">
        <v>569</v>
      </c>
      <c r="N202" s="2"/>
      <c r="P202" s="39"/>
    </row>
    <row r="203" spans="2:16" ht="15">
      <c r="B203" s="72"/>
      <c r="C203" s="73"/>
      <c r="D203" s="73"/>
      <c r="E203" s="120"/>
      <c r="F203" s="72"/>
      <c r="G203" s="125"/>
      <c r="H203" s="39"/>
      <c r="I203" s="127"/>
      <c r="J203" s="71"/>
      <c r="K203" s="124"/>
      <c r="L203" s="23" t="s">
        <v>63</v>
      </c>
      <c r="M203" s="129">
        <v>254</v>
      </c>
      <c r="N203" s="2"/>
      <c r="P203" s="39"/>
    </row>
    <row r="204" spans="2:16" ht="15">
      <c r="B204" s="72"/>
      <c r="C204" s="73"/>
      <c r="D204" s="73"/>
      <c r="E204" s="120"/>
      <c r="F204" s="72"/>
      <c r="G204" s="125"/>
      <c r="H204" s="39"/>
      <c r="I204" s="127"/>
      <c r="J204" s="71" t="s">
        <v>96</v>
      </c>
      <c r="K204" s="124">
        <v>7902</v>
      </c>
      <c r="L204" s="23" t="s">
        <v>60</v>
      </c>
      <c r="M204" s="129">
        <v>2026</v>
      </c>
      <c r="N204" s="2"/>
      <c r="P204" s="39"/>
    </row>
    <row r="205" spans="2:16" ht="15">
      <c r="B205" s="72"/>
      <c r="C205" s="73"/>
      <c r="D205" s="73"/>
      <c r="E205" s="120"/>
      <c r="F205" s="72"/>
      <c r="G205" s="125"/>
      <c r="H205" s="39"/>
      <c r="I205" s="127"/>
      <c r="J205" s="71"/>
      <c r="K205" s="124"/>
      <c r="L205" s="23" t="s">
        <v>61</v>
      </c>
      <c r="M205" s="129">
        <v>1037</v>
      </c>
      <c r="N205" s="2"/>
      <c r="P205" s="39"/>
    </row>
    <row r="206" spans="2:16" ht="15">
      <c r="B206" s="72"/>
      <c r="C206" s="73"/>
      <c r="D206" s="73"/>
      <c r="E206" s="120"/>
      <c r="F206" s="72"/>
      <c r="G206" s="125"/>
      <c r="H206" s="39"/>
      <c r="I206" s="127"/>
      <c r="J206" s="71"/>
      <c r="K206" s="124"/>
      <c r="L206" s="23" t="s">
        <v>62</v>
      </c>
      <c r="M206" s="129">
        <v>4101</v>
      </c>
      <c r="N206" s="2"/>
      <c r="P206" s="39"/>
    </row>
    <row r="207" spans="2:16" ht="15">
      <c r="B207" s="72"/>
      <c r="C207" s="73"/>
      <c r="D207" s="73"/>
      <c r="E207" s="120"/>
      <c r="F207" s="72"/>
      <c r="G207" s="125"/>
      <c r="H207" s="39"/>
      <c r="I207" s="127"/>
      <c r="J207" s="71"/>
      <c r="K207" s="124"/>
      <c r="L207" s="23" t="s">
        <v>63</v>
      </c>
      <c r="M207" s="129">
        <v>738</v>
      </c>
      <c r="N207" s="2"/>
      <c r="P207" s="39"/>
    </row>
    <row r="208" spans="2:16" ht="15">
      <c r="B208" s="72"/>
      <c r="C208" s="73"/>
      <c r="D208" s="73"/>
      <c r="E208" s="120"/>
      <c r="F208" s="72"/>
      <c r="G208" s="125"/>
      <c r="H208" s="39"/>
      <c r="I208" s="127"/>
      <c r="J208" s="71" t="s">
        <v>97</v>
      </c>
      <c r="K208" s="124">
        <v>3031</v>
      </c>
      <c r="L208" s="23" t="s">
        <v>60</v>
      </c>
      <c r="M208" s="129">
        <v>766</v>
      </c>
      <c r="N208" s="2"/>
      <c r="P208" s="39"/>
    </row>
    <row r="209" spans="2:16" ht="15">
      <c r="B209" s="72"/>
      <c r="C209" s="73"/>
      <c r="D209" s="73"/>
      <c r="E209" s="120"/>
      <c r="F209" s="72"/>
      <c r="G209" s="125"/>
      <c r="H209" s="39"/>
      <c r="I209" s="127"/>
      <c r="J209" s="71"/>
      <c r="K209" s="124"/>
      <c r="L209" s="23" t="s">
        <v>61</v>
      </c>
      <c r="M209" s="129">
        <v>484</v>
      </c>
      <c r="N209" s="2"/>
      <c r="P209" s="39"/>
    </row>
    <row r="210" spans="2:16" ht="15">
      <c r="B210" s="72"/>
      <c r="C210" s="73"/>
      <c r="D210" s="73"/>
      <c r="E210" s="120"/>
      <c r="F210" s="72"/>
      <c r="G210" s="125"/>
      <c r="H210" s="39"/>
      <c r="I210" s="127"/>
      <c r="J210" s="71"/>
      <c r="K210" s="124"/>
      <c r="L210" s="23" t="s">
        <v>62</v>
      </c>
      <c r="M210" s="129">
        <v>1646</v>
      </c>
      <c r="N210" s="2"/>
      <c r="P210" s="39"/>
    </row>
    <row r="211" spans="2:16" ht="15">
      <c r="B211" s="72"/>
      <c r="C211" s="73"/>
      <c r="D211" s="73"/>
      <c r="E211" s="120"/>
      <c r="F211" s="72"/>
      <c r="G211" s="125"/>
      <c r="H211" s="39"/>
      <c r="I211" s="127"/>
      <c r="J211" s="71"/>
      <c r="K211" s="124"/>
      <c r="L211" s="23" t="s">
        <v>63</v>
      </c>
      <c r="M211" s="129">
        <v>135</v>
      </c>
      <c r="N211" s="2"/>
      <c r="P211" s="39"/>
    </row>
    <row r="212" spans="2:16" ht="15">
      <c r="B212" s="72"/>
      <c r="C212" s="73"/>
      <c r="D212" s="73"/>
      <c r="E212" s="120"/>
      <c r="F212" s="72"/>
      <c r="G212" s="125"/>
      <c r="H212" s="39"/>
      <c r="I212" s="127"/>
      <c r="J212" s="71" t="s">
        <v>98</v>
      </c>
      <c r="K212" s="124">
        <v>15107</v>
      </c>
      <c r="L212" s="23" t="s">
        <v>60</v>
      </c>
      <c r="M212" s="129">
        <v>4569</v>
      </c>
      <c r="N212" s="2"/>
      <c r="P212" s="39"/>
    </row>
    <row r="213" spans="2:16" ht="15">
      <c r="B213" s="72"/>
      <c r="C213" s="73"/>
      <c r="D213" s="73"/>
      <c r="E213" s="120"/>
      <c r="F213" s="72"/>
      <c r="G213" s="125"/>
      <c r="H213" s="39"/>
      <c r="I213" s="127"/>
      <c r="J213" s="71"/>
      <c r="K213" s="124"/>
      <c r="L213" s="23" t="s">
        <v>61</v>
      </c>
      <c r="M213" s="129">
        <v>1818</v>
      </c>
      <c r="N213" s="2"/>
      <c r="P213" s="39"/>
    </row>
    <row r="214" spans="2:16" ht="15">
      <c r="B214" s="72"/>
      <c r="C214" s="73"/>
      <c r="D214" s="73"/>
      <c r="E214" s="120"/>
      <c r="F214" s="72"/>
      <c r="G214" s="125"/>
      <c r="H214" s="39"/>
      <c r="I214" s="127"/>
      <c r="J214" s="71"/>
      <c r="K214" s="124"/>
      <c r="L214" s="23" t="s">
        <v>62</v>
      </c>
      <c r="M214" s="129">
        <v>7533</v>
      </c>
      <c r="N214" s="2"/>
      <c r="P214" s="39"/>
    </row>
    <row r="215" spans="2:16" ht="15">
      <c r="B215" s="72"/>
      <c r="C215" s="73"/>
      <c r="D215" s="73"/>
      <c r="E215" s="120"/>
      <c r="F215" s="72"/>
      <c r="G215" s="125"/>
      <c r="H215" s="39"/>
      <c r="I215" s="127"/>
      <c r="J215" s="71"/>
      <c r="K215" s="124"/>
      <c r="L215" s="23" t="s">
        <v>63</v>
      </c>
      <c r="M215" s="129">
        <v>1187</v>
      </c>
      <c r="N215" s="2"/>
      <c r="P215" s="39"/>
    </row>
    <row r="216" spans="2:16" ht="15">
      <c r="B216" s="72"/>
      <c r="C216" s="73"/>
      <c r="D216" s="73"/>
      <c r="E216" s="120"/>
      <c r="F216" s="72"/>
      <c r="G216" s="125"/>
      <c r="H216" s="39"/>
      <c r="I216" s="127"/>
      <c r="J216" s="71" t="s">
        <v>99</v>
      </c>
      <c r="K216" s="124">
        <v>8702</v>
      </c>
      <c r="L216" s="23" t="s">
        <v>60</v>
      </c>
      <c r="M216" s="129">
        <v>4842</v>
      </c>
      <c r="N216" s="2"/>
      <c r="P216" s="39"/>
    </row>
    <row r="217" spans="2:16" ht="15">
      <c r="B217" s="72"/>
      <c r="C217" s="73"/>
      <c r="D217" s="73"/>
      <c r="E217" s="120"/>
      <c r="F217" s="72"/>
      <c r="G217" s="125"/>
      <c r="H217" s="39"/>
      <c r="I217" s="127"/>
      <c r="J217" s="71"/>
      <c r="K217" s="124"/>
      <c r="L217" s="23" t="s">
        <v>61</v>
      </c>
      <c r="M217" s="129">
        <v>1608</v>
      </c>
      <c r="N217" s="2"/>
      <c r="P217" s="39"/>
    </row>
    <row r="218" spans="2:16" ht="15">
      <c r="B218" s="72"/>
      <c r="C218" s="73"/>
      <c r="D218" s="73"/>
      <c r="E218" s="120"/>
      <c r="F218" s="72"/>
      <c r="G218" s="125"/>
      <c r="H218" s="39"/>
      <c r="I218" s="127"/>
      <c r="J218" s="71"/>
      <c r="K218" s="124"/>
      <c r="L218" s="23" t="s">
        <v>62</v>
      </c>
      <c r="M218" s="129">
        <v>2020</v>
      </c>
      <c r="N218" s="2"/>
      <c r="P218" s="39"/>
    </row>
    <row r="219" spans="2:16" ht="15">
      <c r="B219" s="72"/>
      <c r="C219" s="73"/>
      <c r="D219" s="73"/>
      <c r="E219" s="120"/>
      <c r="F219" s="72"/>
      <c r="G219" s="125"/>
      <c r="H219" s="39"/>
      <c r="I219" s="127"/>
      <c r="J219" s="71"/>
      <c r="K219" s="124"/>
      <c r="L219" s="23" t="s">
        <v>63</v>
      </c>
      <c r="M219" s="129">
        <v>232</v>
      </c>
      <c r="N219" s="2"/>
      <c r="P219" s="39"/>
    </row>
    <row r="220" spans="2:16" ht="15">
      <c r="B220" s="72"/>
      <c r="C220" s="73"/>
      <c r="D220" s="73"/>
      <c r="E220" s="120"/>
      <c r="F220" s="72"/>
      <c r="G220" s="125"/>
      <c r="H220" s="39"/>
      <c r="I220" s="127"/>
      <c r="J220" s="71" t="s">
        <v>100</v>
      </c>
      <c r="K220" s="124">
        <v>904</v>
      </c>
      <c r="L220" s="23" t="s">
        <v>60</v>
      </c>
      <c r="M220" s="129">
        <v>308</v>
      </c>
      <c r="N220" s="2"/>
      <c r="P220" s="39"/>
    </row>
    <row r="221" spans="2:16" ht="15">
      <c r="B221" s="72"/>
      <c r="C221" s="73"/>
      <c r="D221" s="73"/>
      <c r="E221" s="120"/>
      <c r="F221" s="72"/>
      <c r="G221" s="125"/>
      <c r="H221" s="39"/>
      <c r="I221" s="127"/>
      <c r="J221" s="71"/>
      <c r="K221" s="124"/>
      <c r="L221" s="23" t="s">
        <v>61</v>
      </c>
      <c r="M221" s="129">
        <v>149</v>
      </c>
      <c r="N221" s="2"/>
      <c r="P221" s="39"/>
    </row>
    <row r="222" spans="2:16" ht="15">
      <c r="B222" s="72"/>
      <c r="C222" s="73"/>
      <c r="D222" s="73"/>
      <c r="E222" s="120"/>
      <c r="F222" s="72"/>
      <c r="G222" s="125"/>
      <c r="H222" s="39"/>
      <c r="I222" s="127"/>
      <c r="J222" s="71"/>
      <c r="K222" s="124"/>
      <c r="L222" s="23" t="s">
        <v>62</v>
      </c>
      <c r="M222" s="129">
        <v>418</v>
      </c>
      <c r="N222" s="2"/>
      <c r="P222" s="39"/>
    </row>
    <row r="223" spans="2:16" ht="15">
      <c r="B223" s="72"/>
      <c r="C223" s="73"/>
      <c r="D223" s="73"/>
      <c r="E223" s="120"/>
      <c r="F223" s="72"/>
      <c r="G223" s="125"/>
      <c r="H223" s="39"/>
      <c r="I223" s="127"/>
      <c r="J223" s="71"/>
      <c r="K223" s="124"/>
      <c r="L223" s="23" t="s">
        <v>63</v>
      </c>
      <c r="M223" s="129">
        <v>29</v>
      </c>
      <c r="N223" s="2"/>
      <c r="P223" s="39"/>
    </row>
    <row r="224" spans="2:16" ht="15">
      <c r="B224" s="72"/>
      <c r="C224" s="73"/>
      <c r="D224" s="73"/>
      <c r="E224" s="120"/>
      <c r="F224" s="72"/>
      <c r="G224" s="125"/>
      <c r="H224" s="39"/>
      <c r="I224" s="127"/>
      <c r="J224" s="71" t="s">
        <v>101</v>
      </c>
      <c r="K224" s="124">
        <v>470</v>
      </c>
      <c r="L224" s="23" t="s">
        <v>60</v>
      </c>
      <c r="M224" s="129">
        <v>33</v>
      </c>
      <c r="N224" s="2"/>
      <c r="P224" s="39"/>
    </row>
    <row r="225" spans="2:16" ht="15">
      <c r="B225" s="72"/>
      <c r="C225" s="73"/>
      <c r="D225" s="73"/>
      <c r="E225" s="120"/>
      <c r="F225" s="72"/>
      <c r="G225" s="125"/>
      <c r="H225" s="39"/>
      <c r="I225" s="127"/>
      <c r="J225" s="71"/>
      <c r="K225" s="124"/>
      <c r="L225" s="23" t="s">
        <v>61</v>
      </c>
      <c r="M225" s="129">
        <v>8</v>
      </c>
      <c r="N225" s="2"/>
      <c r="P225" s="39"/>
    </row>
    <row r="226" spans="2:16" ht="15">
      <c r="B226" s="72"/>
      <c r="C226" s="73"/>
      <c r="D226" s="73"/>
      <c r="E226" s="120"/>
      <c r="F226" s="72"/>
      <c r="G226" s="125"/>
      <c r="H226" s="39"/>
      <c r="I226" s="127"/>
      <c r="J226" s="71"/>
      <c r="K226" s="124"/>
      <c r="L226" s="23" t="s">
        <v>62</v>
      </c>
      <c r="M226" s="129">
        <v>424</v>
      </c>
      <c r="N226" s="2"/>
      <c r="P226" s="39"/>
    </row>
    <row r="227" spans="2:16" ht="15">
      <c r="B227" s="72"/>
      <c r="C227" s="73"/>
      <c r="D227" s="73"/>
      <c r="E227" s="120"/>
      <c r="F227" s="72"/>
      <c r="G227" s="125"/>
      <c r="H227" s="39"/>
      <c r="I227" s="127"/>
      <c r="J227" s="71"/>
      <c r="K227" s="124"/>
      <c r="L227" s="23" t="s">
        <v>63</v>
      </c>
      <c r="M227" s="129">
        <v>5</v>
      </c>
      <c r="N227" s="2"/>
      <c r="P227" s="39"/>
    </row>
    <row r="228" spans="2:16" ht="15">
      <c r="B228" s="72"/>
      <c r="C228" s="73"/>
      <c r="D228" s="73"/>
      <c r="E228" s="120"/>
      <c r="F228" s="72"/>
      <c r="G228" s="125"/>
      <c r="H228" s="39"/>
      <c r="I228" s="127"/>
      <c r="J228" s="71" t="s">
        <v>102</v>
      </c>
      <c r="K228" s="124">
        <v>14</v>
      </c>
      <c r="L228" s="23" t="s">
        <v>60</v>
      </c>
      <c r="M228" s="129">
        <v>1</v>
      </c>
      <c r="N228" s="2"/>
      <c r="P228" s="39"/>
    </row>
    <row r="229" spans="2:16" ht="15">
      <c r="B229" s="72"/>
      <c r="C229" s="73"/>
      <c r="D229" s="73"/>
      <c r="E229" s="120"/>
      <c r="F229" s="72"/>
      <c r="G229" s="125"/>
      <c r="H229" s="39"/>
      <c r="I229" s="127"/>
      <c r="J229" s="71"/>
      <c r="K229" s="124"/>
      <c r="L229" s="23" t="s">
        <v>61</v>
      </c>
      <c r="M229" s="129">
        <v>0</v>
      </c>
      <c r="N229" s="2"/>
      <c r="P229" s="39"/>
    </row>
    <row r="230" spans="2:16" ht="15">
      <c r="B230" s="72"/>
      <c r="C230" s="73"/>
      <c r="D230" s="73"/>
      <c r="E230" s="120"/>
      <c r="F230" s="72"/>
      <c r="G230" s="125"/>
      <c r="H230" s="39"/>
      <c r="I230" s="127"/>
      <c r="J230" s="71"/>
      <c r="K230" s="124"/>
      <c r="L230" s="23" t="s">
        <v>62</v>
      </c>
      <c r="M230" s="129">
        <v>9</v>
      </c>
      <c r="N230" s="2"/>
      <c r="P230" s="39"/>
    </row>
    <row r="231" spans="2:16" ht="15">
      <c r="B231" s="72"/>
      <c r="C231" s="73"/>
      <c r="D231" s="73"/>
      <c r="E231" s="120"/>
      <c r="F231" s="72"/>
      <c r="G231" s="125"/>
      <c r="H231" s="39"/>
      <c r="I231" s="127"/>
      <c r="J231" s="71"/>
      <c r="K231" s="124"/>
      <c r="L231" s="23" t="s">
        <v>63</v>
      </c>
      <c r="M231" s="129">
        <v>4</v>
      </c>
      <c r="N231" s="2"/>
      <c r="P231" s="39"/>
    </row>
    <row r="232" spans="2:16" ht="15">
      <c r="B232" s="72"/>
      <c r="C232" s="73"/>
      <c r="D232" s="73"/>
      <c r="E232" s="120"/>
      <c r="F232" s="72"/>
      <c r="G232" s="125"/>
      <c r="H232" s="39"/>
      <c r="I232" s="127"/>
      <c r="J232" s="71" t="s">
        <v>103</v>
      </c>
      <c r="K232" s="124">
        <v>2580</v>
      </c>
      <c r="L232" s="23" t="s">
        <v>60</v>
      </c>
      <c r="M232" s="129">
        <v>1139</v>
      </c>
      <c r="N232" s="2"/>
      <c r="P232" s="39"/>
    </row>
    <row r="233" spans="2:16" ht="15">
      <c r="B233" s="72"/>
      <c r="C233" s="73"/>
      <c r="D233" s="73"/>
      <c r="E233" s="120"/>
      <c r="F233" s="72"/>
      <c r="G233" s="125"/>
      <c r="H233" s="39"/>
      <c r="I233" s="127"/>
      <c r="J233" s="71"/>
      <c r="K233" s="124"/>
      <c r="L233" s="23" t="s">
        <v>61</v>
      </c>
      <c r="M233" s="129">
        <v>567</v>
      </c>
      <c r="N233" s="2"/>
      <c r="P233" s="39"/>
    </row>
    <row r="234" spans="2:16" ht="15">
      <c r="B234" s="72"/>
      <c r="C234" s="73"/>
      <c r="D234" s="73"/>
      <c r="E234" s="120"/>
      <c r="F234" s="72"/>
      <c r="G234" s="125"/>
      <c r="H234" s="39"/>
      <c r="I234" s="127"/>
      <c r="J234" s="71"/>
      <c r="K234" s="124"/>
      <c r="L234" s="23" t="s">
        <v>62</v>
      </c>
      <c r="M234" s="129">
        <v>749</v>
      </c>
      <c r="N234" s="2"/>
      <c r="P234" s="39"/>
    </row>
    <row r="235" spans="2:16" ht="15">
      <c r="B235" s="72"/>
      <c r="C235" s="73"/>
      <c r="D235" s="73"/>
      <c r="E235" s="120"/>
      <c r="F235" s="72"/>
      <c r="G235" s="125"/>
      <c r="H235" s="39"/>
      <c r="I235" s="127"/>
      <c r="J235" s="71"/>
      <c r="K235" s="124"/>
      <c r="L235" s="23" t="s">
        <v>63</v>
      </c>
      <c r="M235" s="129">
        <v>125</v>
      </c>
      <c r="N235" s="2"/>
      <c r="P235" s="39"/>
    </row>
    <row r="236" spans="2:16" ht="15">
      <c r="B236" s="72"/>
      <c r="C236" s="73"/>
      <c r="D236" s="73"/>
      <c r="E236" s="120"/>
      <c r="F236" s="72"/>
      <c r="G236" s="125"/>
      <c r="H236" s="39"/>
      <c r="I236" s="127"/>
      <c r="J236" s="71" t="s">
        <v>104</v>
      </c>
      <c r="K236" s="124">
        <v>1642</v>
      </c>
      <c r="L236" s="23" t="s">
        <v>60</v>
      </c>
      <c r="M236" s="129">
        <v>19</v>
      </c>
      <c r="N236" s="2"/>
      <c r="P236" s="39"/>
    </row>
    <row r="237" spans="2:16" ht="15">
      <c r="B237" s="72"/>
      <c r="C237" s="73"/>
      <c r="D237" s="73"/>
      <c r="E237" s="120"/>
      <c r="F237" s="72"/>
      <c r="G237" s="125"/>
      <c r="H237" s="39"/>
      <c r="I237" s="127"/>
      <c r="J237" s="71"/>
      <c r="K237" s="124"/>
      <c r="L237" s="23" t="s">
        <v>61</v>
      </c>
      <c r="M237" s="129">
        <v>7</v>
      </c>
      <c r="N237" s="2"/>
      <c r="P237" s="39"/>
    </row>
    <row r="238" spans="2:16" ht="15">
      <c r="B238" s="72"/>
      <c r="C238" s="73"/>
      <c r="D238" s="73"/>
      <c r="E238" s="120"/>
      <c r="F238" s="72"/>
      <c r="G238" s="125"/>
      <c r="H238" s="39"/>
      <c r="I238" s="127"/>
      <c r="J238" s="71"/>
      <c r="K238" s="124"/>
      <c r="L238" s="23" t="s">
        <v>62</v>
      </c>
      <c r="M238" s="129">
        <v>849</v>
      </c>
      <c r="N238" s="2"/>
      <c r="P238" s="39"/>
    </row>
    <row r="239" spans="2:16" ht="15">
      <c r="B239" s="72"/>
      <c r="C239" s="73"/>
      <c r="D239" s="73"/>
      <c r="E239" s="120"/>
      <c r="F239" s="72"/>
      <c r="G239" s="125"/>
      <c r="H239" s="40"/>
      <c r="I239" s="128"/>
      <c r="J239" s="71"/>
      <c r="K239" s="124"/>
      <c r="L239" s="23" t="s">
        <v>63</v>
      </c>
      <c r="M239" s="129">
        <v>767</v>
      </c>
      <c r="N239" s="2"/>
      <c r="P239" s="40"/>
    </row>
    <row r="240" spans="2:16" ht="15" customHeight="1">
      <c r="B240" s="72"/>
      <c r="C240" s="101" t="s">
        <v>105</v>
      </c>
      <c r="D240" s="101" t="s">
        <v>126</v>
      </c>
      <c r="E240" s="121">
        <f>SUM(I240:I305)</f>
        <v>1170618</v>
      </c>
      <c r="F240" s="37" t="s">
        <v>151</v>
      </c>
      <c r="G240" s="126">
        <f>K240+K244+K248</f>
        <v>67921</v>
      </c>
      <c r="H240" s="68" t="s">
        <v>129</v>
      </c>
      <c r="I240" s="130">
        <f>SUM(K240:K243)</f>
        <v>41376</v>
      </c>
      <c r="J240" s="57" t="s">
        <v>60</v>
      </c>
      <c r="K240" s="129">
        <v>33831</v>
      </c>
      <c r="O240" s="29"/>
      <c r="P240" s="52" t="s">
        <v>128</v>
      </c>
    </row>
    <row r="241" spans="2:16" ht="15">
      <c r="B241" s="72"/>
      <c r="C241" s="102"/>
      <c r="D241" s="102"/>
      <c r="E241" s="122"/>
      <c r="F241" s="38" t="s">
        <v>152</v>
      </c>
      <c r="G241" s="127">
        <f>K241+K245+K249</f>
        <v>4910</v>
      </c>
      <c r="H241" s="69"/>
      <c r="I241" s="131"/>
      <c r="J241" s="57" t="s">
        <v>61</v>
      </c>
      <c r="K241" s="129">
        <v>2541</v>
      </c>
      <c r="O241" s="29"/>
      <c r="P241" s="53" t="s">
        <v>122</v>
      </c>
    </row>
    <row r="242" spans="2:16" ht="15">
      <c r="B242" s="72"/>
      <c r="C242" s="102"/>
      <c r="D242" s="102"/>
      <c r="E242" s="122"/>
      <c r="F242" s="38" t="s">
        <v>155</v>
      </c>
      <c r="G242" s="127">
        <f>K252+K255+K258+K261+K264+K267+K270+K273+K276+K279+K282+K285+M288+M291+M294+M297+M300+K303</f>
        <v>264368</v>
      </c>
      <c r="H242" s="69"/>
      <c r="I242" s="131"/>
      <c r="J242" s="57" t="s">
        <v>62</v>
      </c>
      <c r="K242" s="129">
        <v>688</v>
      </c>
      <c r="O242" s="29"/>
      <c r="P242" s="53" t="s">
        <v>133</v>
      </c>
    </row>
    <row r="243" spans="2:16" ht="15">
      <c r="B243" s="72"/>
      <c r="C243" s="102"/>
      <c r="D243" s="102"/>
      <c r="E243" s="122"/>
      <c r="F243" s="38" t="s">
        <v>153</v>
      </c>
      <c r="G243" s="127">
        <f>K242+K246+K250+K253+K256+K259+K262+K265+K268+K271+K274+K277+K280+K283+K286+M289+M292+M295+M298+M301+K304</f>
        <v>562642</v>
      </c>
      <c r="H243" s="70"/>
      <c r="I243" s="132"/>
      <c r="J243" s="57" t="s">
        <v>63</v>
      </c>
      <c r="K243" s="129">
        <v>4316</v>
      </c>
      <c r="O243" s="29"/>
      <c r="P243" s="53"/>
    </row>
    <row r="244" spans="2:16" ht="15">
      <c r="B244" s="72"/>
      <c r="C244" s="102"/>
      <c r="D244" s="102"/>
      <c r="E244" s="122"/>
      <c r="F244" s="38" t="s">
        <v>154</v>
      </c>
      <c r="G244" s="127">
        <f>K243+K247+K251+K254+K257+K260+K263+K266+K269+K272+K275+K278+K281+K284+K287+M290+M293+M296+M299+M302+K305</f>
        <v>270777</v>
      </c>
      <c r="H244" s="68" t="s">
        <v>127</v>
      </c>
      <c r="I244" s="130">
        <f>SUM(K244:K247)</f>
        <v>72112</v>
      </c>
      <c r="J244" s="57" t="s">
        <v>60</v>
      </c>
      <c r="K244" s="129">
        <v>29644</v>
      </c>
      <c r="O244" s="29"/>
      <c r="P244" s="56"/>
    </row>
    <row r="245" spans="2:16" ht="15">
      <c r="B245" s="72"/>
      <c r="C245" s="102"/>
      <c r="D245" s="102"/>
      <c r="E245" s="122"/>
      <c r="F245" s="39"/>
      <c r="G245" s="127"/>
      <c r="H245" s="69"/>
      <c r="I245" s="131"/>
      <c r="J245" s="57" t="s">
        <v>61</v>
      </c>
      <c r="K245" s="129">
        <v>151</v>
      </c>
      <c r="O245" s="29"/>
      <c r="P245" s="56"/>
    </row>
    <row r="246" spans="2:16" ht="15">
      <c r="B246" s="72"/>
      <c r="C246" s="102"/>
      <c r="D246" s="102"/>
      <c r="E246" s="122"/>
      <c r="F246" s="39"/>
      <c r="G246" s="127"/>
      <c r="H246" s="69"/>
      <c r="I246" s="131"/>
      <c r="J246" s="57" t="s">
        <v>62</v>
      </c>
      <c r="K246" s="129">
        <v>8872</v>
      </c>
      <c r="O246" s="29"/>
      <c r="P246" s="56"/>
    </row>
    <row r="247" spans="2:16" ht="15">
      <c r="B247" s="72"/>
      <c r="C247" s="102"/>
      <c r="D247" s="102"/>
      <c r="E247" s="122"/>
      <c r="F247" s="39"/>
      <c r="G247" s="127"/>
      <c r="H247" s="70"/>
      <c r="I247" s="132"/>
      <c r="J247" s="57" t="s">
        <v>63</v>
      </c>
      <c r="K247" s="129">
        <v>33445</v>
      </c>
      <c r="O247" s="29"/>
      <c r="P247" s="56"/>
    </row>
    <row r="248" spans="2:16" ht="15">
      <c r="B248" s="72"/>
      <c r="C248" s="102"/>
      <c r="D248" s="102"/>
      <c r="E248" s="122"/>
      <c r="F248" s="39"/>
      <c r="G248" s="127"/>
      <c r="H248" s="68" t="s">
        <v>130</v>
      </c>
      <c r="I248" s="130">
        <f>SUM(K248:K251)</f>
        <v>21674</v>
      </c>
      <c r="J248" s="57" t="s">
        <v>60</v>
      </c>
      <c r="K248" s="129">
        <v>4446</v>
      </c>
      <c r="O248" s="29"/>
      <c r="P248" s="56"/>
    </row>
    <row r="249" spans="2:16" ht="15">
      <c r="B249" s="72"/>
      <c r="C249" s="102"/>
      <c r="D249" s="102"/>
      <c r="E249" s="122"/>
      <c r="F249" s="39"/>
      <c r="G249" s="127"/>
      <c r="H249" s="69"/>
      <c r="I249" s="131"/>
      <c r="J249" s="57" t="s">
        <v>61</v>
      </c>
      <c r="K249" s="129">
        <v>2218</v>
      </c>
      <c r="O249" s="29"/>
      <c r="P249" s="56"/>
    </row>
    <row r="250" spans="2:16" ht="15">
      <c r="B250" s="72"/>
      <c r="C250" s="102"/>
      <c r="D250" s="102"/>
      <c r="E250" s="122"/>
      <c r="F250" s="39"/>
      <c r="G250" s="127"/>
      <c r="H250" s="69"/>
      <c r="I250" s="131"/>
      <c r="J250" s="57" t="s">
        <v>62</v>
      </c>
      <c r="K250" s="129">
        <v>13656</v>
      </c>
      <c r="O250" s="29"/>
      <c r="P250" s="56"/>
    </row>
    <row r="251" spans="2:16" ht="15">
      <c r="B251" s="72"/>
      <c r="C251" s="102"/>
      <c r="D251" s="102"/>
      <c r="E251" s="122"/>
      <c r="F251" s="39"/>
      <c r="G251" s="127"/>
      <c r="H251" s="70"/>
      <c r="I251" s="132"/>
      <c r="J251" s="57" t="s">
        <v>63</v>
      </c>
      <c r="K251" s="129">
        <v>1354</v>
      </c>
      <c r="O251" s="29"/>
      <c r="P251" s="56"/>
    </row>
    <row r="252" spans="2:16" ht="15">
      <c r="B252" s="72"/>
      <c r="C252" s="102"/>
      <c r="D252" s="102"/>
      <c r="E252" s="122"/>
      <c r="F252" s="39"/>
      <c r="G252" s="127"/>
      <c r="H252" s="68" t="s">
        <v>131</v>
      </c>
      <c r="I252" s="130">
        <f>SUM(K252:K254)</f>
        <v>682254</v>
      </c>
      <c r="J252" s="57" t="s">
        <v>132</v>
      </c>
      <c r="K252" s="129">
        <v>117451</v>
      </c>
      <c r="O252" s="29"/>
      <c r="P252" s="56"/>
    </row>
    <row r="253" spans="2:16" ht="15">
      <c r="B253" s="72"/>
      <c r="C253" s="102"/>
      <c r="D253" s="102"/>
      <c r="E253" s="122"/>
      <c r="F253" s="39"/>
      <c r="G253" s="127"/>
      <c r="H253" s="69"/>
      <c r="I253" s="131"/>
      <c r="J253" s="57" t="s">
        <v>62</v>
      </c>
      <c r="K253" s="129">
        <v>446580</v>
      </c>
      <c r="O253" s="29"/>
      <c r="P253" s="56"/>
    </row>
    <row r="254" spans="2:16" ht="15">
      <c r="B254" s="72"/>
      <c r="C254" s="102"/>
      <c r="D254" s="102"/>
      <c r="E254" s="122"/>
      <c r="F254" s="39"/>
      <c r="G254" s="127"/>
      <c r="H254" s="70"/>
      <c r="I254" s="132"/>
      <c r="J254" s="57" t="s">
        <v>63</v>
      </c>
      <c r="K254" s="129">
        <v>118223</v>
      </c>
      <c r="O254" s="29"/>
      <c r="P254" s="56"/>
    </row>
    <row r="255" spans="2:16" ht="15">
      <c r="B255" s="72"/>
      <c r="C255" s="102"/>
      <c r="D255" s="102"/>
      <c r="E255" s="122"/>
      <c r="F255" s="39"/>
      <c r="G255" s="127"/>
      <c r="H255" s="68" t="s">
        <v>134</v>
      </c>
      <c r="I255" s="130">
        <f>SUM(K255:K257)</f>
        <v>85111</v>
      </c>
      <c r="J255" s="57" t="s">
        <v>132</v>
      </c>
      <c r="K255" s="129">
        <v>68160</v>
      </c>
      <c r="O255" s="29"/>
      <c r="P255" s="56"/>
    </row>
    <row r="256" spans="2:16" ht="15">
      <c r="B256" s="72"/>
      <c r="C256" s="102"/>
      <c r="D256" s="102"/>
      <c r="E256" s="122"/>
      <c r="F256" s="39"/>
      <c r="G256" s="127"/>
      <c r="H256" s="69"/>
      <c r="I256" s="131"/>
      <c r="J256" s="57" t="s">
        <v>62</v>
      </c>
      <c r="K256" s="129">
        <v>13088</v>
      </c>
      <c r="O256" s="29"/>
      <c r="P256" s="56"/>
    </row>
    <row r="257" spans="2:16" ht="15">
      <c r="B257" s="72"/>
      <c r="C257" s="102"/>
      <c r="D257" s="102"/>
      <c r="E257" s="122"/>
      <c r="F257" s="39"/>
      <c r="G257" s="127"/>
      <c r="H257" s="70"/>
      <c r="I257" s="132"/>
      <c r="J257" s="57" t="s">
        <v>63</v>
      </c>
      <c r="K257" s="129">
        <v>3863</v>
      </c>
      <c r="O257" s="29"/>
      <c r="P257" s="56"/>
    </row>
    <row r="258" spans="2:16" ht="15">
      <c r="B258" s="72"/>
      <c r="C258" s="102"/>
      <c r="D258" s="102"/>
      <c r="E258" s="122"/>
      <c r="F258" s="39"/>
      <c r="G258" s="127"/>
      <c r="H258" s="68" t="s">
        <v>135</v>
      </c>
      <c r="I258" s="130">
        <f>SUM(K258:K260)</f>
        <v>24828</v>
      </c>
      <c r="J258" s="57" t="s">
        <v>132</v>
      </c>
      <c r="K258" s="129">
        <v>20084</v>
      </c>
      <c r="O258" s="29"/>
      <c r="P258" s="56"/>
    </row>
    <row r="259" spans="2:16" ht="15">
      <c r="B259" s="72"/>
      <c r="C259" s="102"/>
      <c r="D259" s="102"/>
      <c r="E259" s="122"/>
      <c r="F259" s="39"/>
      <c r="G259" s="127"/>
      <c r="H259" s="69"/>
      <c r="I259" s="131"/>
      <c r="J259" s="57" t="s">
        <v>62</v>
      </c>
      <c r="K259" s="129">
        <v>1876</v>
      </c>
      <c r="O259" s="29"/>
      <c r="P259" s="56"/>
    </row>
    <row r="260" spans="2:16" ht="15">
      <c r="B260" s="72"/>
      <c r="C260" s="102"/>
      <c r="D260" s="102"/>
      <c r="E260" s="122"/>
      <c r="F260" s="39"/>
      <c r="G260" s="127"/>
      <c r="H260" s="70"/>
      <c r="I260" s="132"/>
      <c r="J260" s="57" t="s">
        <v>63</v>
      </c>
      <c r="K260" s="129">
        <v>2868</v>
      </c>
      <c r="O260" s="29"/>
      <c r="P260" s="56"/>
    </row>
    <row r="261" spans="2:16" ht="15">
      <c r="B261" s="72"/>
      <c r="C261" s="102"/>
      <c r="D261" s="102"/>
      <c r="E261" s="122"/>
      <c r="F261" s="39"/>
      <c r="G261" s="127"/>
      <c r="H261" s="68" t="s">
        <v>136</v>
      </c>
      <c r="I261" s="130">
        <f>SUM(K261:K263)</f>
        <v>4751</v>
      </c>
      <c r="J261" s="57" t="s">
        <v>132</v>
      </c>
      <c r="K261" s="129">
        <v>2916</v>
      </c>
      <c r="O261" s="29"/>
      <c r="P261" s="56"/>
    </row>
    <row r="262" spans="2:16" ht="15">
      <c r="B262" s="72"/>
      <c r="C262" s="102"/>
      <c r="D262" s="102"/>
      <c r="E262" s="122"/>
      <c r="F262" s="39"/>
      <c r="G262" s="127"/>
      <c r="H262" s="69"/>
      <c r="I262" s="131"/>
      <c r="J262" s="57" t="s">
        <v>62</v>
      </c>
      <c r="K262" s="129">
        <v>649</v>
      </c>
      <c r="O262" s="29"/>
      <c r="P262" s="56"/>
    </row>
    <row r="263" spans="2:16" ht="15">
      <c r="B263" s="72"/>
      <c r="C263" s="102"/>
      <c r="D263" s="102"/>
      <c r="E263" s="122"/>
      <c r="F263" s="39"/>
      <c r="G263" s="127"/>
      <c r="H263" s="70"/>
      <c r="I263" s="132"/>
      <c r="J263" s="57" t="s">
        <v>63</v>
      </c>
      <c r="K263" s="129">
        <v>1186</v>
      </c>
      <c r="O263" s="29"/>
      <c r="P263" s="56"/>
    </row>
    <row r="264" spans="2:16" s="28" customFormat="1" ht="15">
      <c r="B264" s="72"/>
      <c r="C264" s="102"/>
      <c r="D264" s="102"/>
      <c r="E264" s="122"/>
      <c r="F264" s="39"/>
      <c r="G264" s="127"/>
      <c r="H264" s="68" t="s">
        <v>137</v>
      </c>
      <c r="I264" s="130">
        <f>SUM(K264:K266)</f>
        <v>12476</v>
      </c>
      <c r="J264" s="57" t="s">
        <v>132</v>
      </c>
      <c r="K264" s="129">
        <v>2767</v>
      </c>
      <c r="L264" s="29"/>
      <c r="M264" s="29"/>
      <c r="N264" s="29"/>
      <c r="O264" s="29"/>
      <c r="P264" s="56"/>
    </row>
    <row r="265" spans="2:16" ht="15">
      <c r="B265" s="72"/>
      <c r="C265" s="102"/>
      <c r="D265" s="102"/>
      <c r="E265" s="122"/>
      <c r="F265" s="39"/>
      <c r="G265" s="127"/>
      <c r="H265" s="69"/>
      <c r="I265" s="131"/>
      <c r="J265" s="57" t="s">
        <v>62</v>
      </c>
      <c r="K265" s="129">
        <v>3370</v>
      </c>
      <c r="O265" s="29"/>
      <c r="P265" s="56"/>
    </row>
    <row r="266" spans="2:16" ht="15">
      <c r="B266" s="72"/>
      <c r="C266" s="102"/>
      <c r="D266" s="102"/>
      <c r="E266" s="122"/>
      <c r="F266" s="39"/>
      <c r="G266" s="127"/>
      <c r="H266" s="70"/>
      <c r="I266" s="132"/>
      <c r="J266" s="57" t="s">
        <v>63</v>
      </c>
      <c r="K266" s="129">
        <v>6339</v>
      </c>
      <c r="O266" s="29"/>
      <c r="P266" s="56"/>
    </row>
    <row r="267" spans="2:16" ht="15">
      <c r="B267" s="72"/>
      <c r="C267" s="102"/>
      <c r="D267" s="102"/>
      <c r="E267" s="122"/>
      <c r="F267" s="39"/>
      <c r="G267" s="127"/>
      <c r="H267" s="68" t="s">
        <v>138</v>
      </c>
      <c r="I267" s="130">
        <f>SUM(K267:K269)</f>
        <v>13823</v>
      </c>
      <c r="J267" s="57" t="s">
        <v>132</v>
      </c>
      <c r="K267" s="129">
        <v>13575</v>
      </c>
      <c r="O267" s="29"/>
      <c r="P267" s="56" t="s">
        <v>144</v>
      </c>
    </row>
    <row r="268" spans="2:16" ht="15">
      <c r="B268" s="72"/>
      <c r="C268" s="102"/>
      <c r="D268" s="102"/>
      <c r="E268" s="122"/>
      <c r="F268" s="39"/>
      <c r="G268" s="127"/>
      <c r="H268" s="69"/>
      <c r="I268" s="131"/>
      <c r="J268" s="57" t="s">
        <v>62</v>
      </c>
      <c r="K268" s="129">
        <v>117</v>
      </c>
      <c r="O268" s="29"/>
      <c r="P268" s="56"/>
    </row>
    <row r="269" spans="2:16" ht="15">
      <c r="B269" s="72"/>
      <c r="C269" s="102"/>
      <c r="D269" s="102"/>
      <c r="E269" s="122"/>
      <c r="F269" s="39"/>
      <c r="G269" s="127"/>
      <c r="H269" s="70"/>
      <c r="I269" s="132"/>
      <c r="J269" s="57" t="s">
        <v>63</v>
      </c>
      <c r="K269" s="129">
        <v>131</v>
      </c>
      <c r="O269" s="29"/>
      <c r="P269" s="56"/>
    </row>
    <row r="270" spans="2:16" ht="15">
      <c r="B270" s="72"/>
      <c r="C270" s="102"/>
      <c r="D270" s="102"/>
      <c r="E270" s="122"/>
      <c r="F270" s="39"/>
      <c r="G270" s="127"/>
      <c r="H270" s="68" t="s">
        <v>139</v>
      </c>
      <c r="I270" s="130">
        <f>SUM(K270:K272)</f>
        <v>11677</v>
      </c>
      <c r="J270" s="57" t="s">
        <v>132</v>
      </c>
      <c r="K270" s="129">
        <v>1403</v>
      </c>
      <c r="O270" s="29"/>
      <c r="P270" s="56"/>
    </row>
    <row r="271" spans="2:16" ht="15">
      <c r="B271" s="72"/>
      <c r="C271" s="102"/>
      <c r="D271" s="102"/>
      <c r="E271" s="122"/>
      <c r="F271" s="39"/>
      <c r="G271" s="127"/>
      <c r="H271" s="69"/>
      <c r="I271" s="131"/>
      <c r="J271" s="57" t="s">
        <v>62</v>
      </c>
      <c r="K271" s="129">
        <v>6433</v>
      </c>
      <c r="O271" s="29"/>
      <c r="P271" s="56"/>
    </row>
    <row r="272" spans="2:16" ht="15">
      <c r="B272" s="72"/>
      <c r="C272" s="102"/>
      <c r="D272" s="102"/>
      <c r="E272" s="122"/>
      <c r="F272" s="39"/>
      <c r="G272" s="127"/>
      <c r="H272" s="70"/>
      <c r="I272" s="132"/>
      <c r="J272" s="57" t="s">
        <v>63</v>
      </c>
      <c r="K272" s="129">
        <v>3841</v>
      </c>
      <c r="O272" s="29"/>
      <c r="P272" s="56"/>
    </row>
    <row r="273" spans="2:16" ht="15">
      <c r="B273" s="72"/>
      <c r="C273" s="102"/>
      <c r="D273" s="102"/>
      <c r="E273" s="122"/>
      <c r="F273" s="39"/>
      <c r="G273" s="127"/>
      <c r="H273" s="68" t="s">
        <v>140</v>
      </c>
      <c r="I273" s="130">
        <f>SUM(K273:K275)</f>
        <v>3600</v>
      </c>
      <c r="J273" s="57" t="s">
        <v>132</v>
      </c>
      <c r="K273" s="129">
        <v>1177</v>
      </c>
      <c r="O273" s="29"/>
      <c r="P273" s="56"/>
    </row>
    <row r="274" spans="2:16" ht="15">
      <c r="B274" s="72"/>
      <c r="C274" s="102"/>
      <c r="D274" s="102"/>
      <c r="E274" s="122"/>
      <c r="F274" s="39"/>
      <c r="G274" s="127"/>
      <c r="H274" s="69"/>
      <c r="I274" s="131"/>
      <c r="J274" s="57" t="s">
        <v>62</v>
      </c>
      <c r="K274" s="129">
        <v>10</v>
      </c>
      <c r="O274" s="29"/>
      <c r="P274" s="56"/>
    </row>
    <row r="275" spans="2:16" ht="15">
      <c r="B275" s="72"/>
      <c r="C275" s="102"/>
      <c r="D275" s="102"/>
      <c r="E275" s="122"/>
      <c r="F275" s="39"/>
      <c r="G275" s="127"/>
      <c r="H275" s="70"/>
      <c r="I275" s="132"/>
      <c r="J275" s="57" t="s">
        <v>63</v>
      </c>
      <c r="K275" s="129">
        <v>2413</v>
      </c>
      <c r="O275" s="29"/>
      <c r="P275" s="56"/>
    </row>
    <row r="276" spans="2:16" ht="15">
      <c r="B276" s="72"/>
      <c r="C276" s="102"/>
      <c r="D276" s="102"/>
      <c r="E276" s="122"/>
      <c r="F276" s="39"/>
      <c r="G276" s="127"/>
      <c r="H276" s="68" t="s">
        <v>141</v>
      </c>
      <c r="I276" s="130">
        <f>SUM(K276:K278)</f>
        <v>36457</v>
      </c>
      <c r="J276" s="57" t="s">
        <v>132</v>
      </c>
      <c r="K276" s="129">
        <v>9530</v>
      </c>
      <c r="O276" s="29"/>
      <c r="P276" s="56"/>
    </row>
    <row r="277" spans="2:16" ht="15">
      <c r="B277" s="72"/>
      <c r="C277" s="102"/>
      <c r="D277" s="102"/>
      <c r="E277" s="122"/>
      <c r="F277" s="39"/>
      <c r="G277" s="127"/>
      <c r="H277" s="69"/>
      <c r="I277" s="131"/>
      <c r="J277" s="57" t="s">
        <v>62</v>
      </c>
      <c r="K277" s="129">
        <v>14</v>
      </c>
      <c r="O277" s="29"/>
      <c r="P277" s="56"/>
    </row>
    <row r="278" spans="2:16" ht="15">
      <c r="B278" s="72"/>
      <c r="C278" s="102"/>
      <c r="D278" s="102"/>
      <c r="E278" s="122"/>
      <c r="F278" s="39"/>
      <c r="G278" s="127"/>
      <c r="H278" s="70"/>
      <c r="I278" s="132"/>
      <c r="J278" s="57" t="s">
        <v>63</v>
      </c>
      <c r="K278" s="129">
        <v>26913</v>
      </c>
      <c r="O278" s="29"/>
      <c r="P278" s="56"/>
    </row>
    <row r="279" spans="2:16" ht="15">
      <c r="B279" s="72"/>
      <c r="C279" s="102"/>
      <c r="D279" s="102"/>
      <c r="E279" s="122"/>
      <c r="F279" s="39"/>
      <c r="G279" s="127"/>
      <c r="H279" s="68" t="s">
        <v>142</v>
      </c>
      <c r="I279" s="130">
        <f>SUM(K279:K281)</f>
        <v>35763</v>
      </c>
      <c r="J279" s="57" t="s">
        <v>132</v>
      </c>
      <c r="K279" s="129">
        <v>0</v>
      </c>
      <c r="O279" s="29"/>
      <c r="P279" s="56"/>
    </row>
    <row r="280" spans="2:16" ht="15">
      <c r="B280" s="72"/>
      <c r="C280" s="102"/>
      <c r="D280" s="102"/>
      <c r="E280" s="122"/>
      <c r="F280" s="39"/>
      <c r="G280" s="127"/>
      <c r="H280" s="69"/>
      <c r="I280" s="131"/>
      <c r="J280" s="57" t="s">
        <v>62</v>
      </c>
      <c r="K280" s="129">
        <v>28026</v>
      </c>
      <c r="O280" s="29"/>
      <c r="P280" s="39"/>
    </row>
    <row r="281" spans="2:16" ht="15">
      <c r="B281" s="72"/>
      <c r="C281" s="102"/>
      <c r="D281" s="102"/>
      <c r="E281" s="122"/>
      <c r="F281" s="39"/>
      <c r="G281" s="127"/>
      <c r="H281" s="70"/>
      <c r="I281" s="132"/>
      <c r="J281" s="57" t="s">
        <v>63</v>
      </c>
      <c r="K281" s="129">
        <v>7737</v>
      </c>
      <c r="O281" s="29"/>
      <c r="P281" s="39"/>
    </row>
    <row r="282" spans="2:16" ht="15">
      <c r="B282" s="72"/>
      <c r="C282" s="102"/>
      <c r="D282" s="102"/>
      <c r="E282" s="122"/>
      <c r="F282" s="39"/>
      <c r="G282" s="127"/>
      <c r="H282" s="68" t="s">
        <v>143</v>
      </c>
      <c r="I282" s="130">
        <f>SUM(K282:K284)</f>
        <v>12243</v>
      </c>
      <c r="J282" s="57" t="s">
        <v>132</v>
      </c>
      <c r="K282" s="129">
        <v>4534</v>
      </c>
      <c r="O282" s="29"/>
      <c r="P282" s="39"/>
    </row>
    <row r="283" spans="2:16" ht="15">
      <c r="B283" s="72"/>
      <c r="C283" s="102"/>
      <c r="D283" s="102"/>
      <c r="E283" s="122"/>
      <c r="F283" s="39"/>
      <c r="G283" s="127"/>
      <c r="H283" s="69"/>
      <c r="I283" s="131"/>
      <c r="J283" s="57" t="s">
        <v>62</v>
      </c>
      <c r="K283" s="129">
        <v>5018</v>
      </c>
      <c r="O283" s="29"/>
      <c r="P283" s="39"/>
    </row>
    <row r="284" spans="2:16" ht="15">
      <c r="B284" s="72"/>
      <c r="C284" s="102"/>
      <c r="D284" s="102"/>
      <c r="E284" s="122"/>
      <c r="F284" s="39"/>
      <c r="G284" s="127"/>
      <c r="H284" s="70"/>
      <c r="I284" s="132"/>
      <c r="J284" s="57" t="s">
        <v>63</v>
      </c>
      <c r="K284" s="129">
        <v>2691</v>
      </c>
      <c r="O284" s="29"/>
      <c r="P284" s="39"/>
    </row>
    <row r="285" spans="2:16" ht="15">
      <c r="B285" s="72"/>
      <c r="C285" s="102"/>
      <c r="D285" s="102"/>
      <c r="E285" s="122"/>
      <c r="F285" s="39"/>
      <c r="G285" s="127"/>
      <c r="H285" s="68" t="s">
        <v>106</v>
      </c>
      <c r="I285" s="130">
        <f>SUM(K285:K287)</f>
        <v>44118</v>
      </c>
      <c r="J285" s="57" t="s">
        <v>132</v>
      </c>
      <c r="K285" s="129">
        <v>12</v>
      </c>
      <c r="O285" s="29"/>
      <c r="P285" s="39"/>
    </row>
    <row r="286" spans="2:16" ht="15">
      <c r="B286" s="72"/>
      <c r="C286" s="102"/>
      <c r="D286" s="102"/>
      <c r="E286" s="122"/>
      <c r="F286" s="39"/>
      <c r="G286" s="127"/>
      <c r="H286" s="69"/>
      <c r="I286" s="131"/>
      <c r="J286" s="57" t="s">
        <v>62</v>
      </c>
      <c r="K286" s="129">
        <v>19940</v>
      </c>
      <c r="O286" s="29"/>
      <c r="P286" s="39"/>
    </row>
    <row r="287" spans="2:16" ht="15">
      <c r="B287" s="72"/>
      <c r="C287" s="102"/>
      <c r="D287" s="102"/>
      <c r="E287" s="122"/>
      <c r="F287" s="39"/>
      <c r="G287" s="127"/>
      <c r="H287" s="70"/>
      <c r="I287" s="132"/>
      <c r="J287" s="57" t="s">
        <v>63</v>
      </c>
      <c r="K287" s="129">
        <v>24166</v>
      </c>
      <c r="O287" s="29"/>
      <c r="P287" s="39"/>
    </row>
    <row r="288" spans="2:16" ht="15">
      <c r="B288" s="72"/>
      <c r="C288" s="102"/>
      <c r="D288" s="102"/>
      <c r="E288" s="122"/>
      <c r="F288" s="39"/>
      <c r="G288" s="127"/>
      <c r="H288" s="68" t="s">
        <v>107</v>
      </c>
      <c r="I288" s="130">
        <f>SUM(K288:K302)</f>
        <v>3873</v>
      </c>
      <c r="J288" s="68" t="s">
        <v>145</v>
      </c>
      <c r="K288" s="130">
        <f>SUM(M288:M290)</f>
        <v>1294</v>
      </c>
      <c r="L288" s="57" t="s">
        <v>132</v>
      </c>
      <c r="M288" s="129">
        <v>168</v>
      </c>
      <c r="N288" s="2"/>
      <c r="O288" s="29"/>
      <c r="P288" s="39"/>
    </row>
    <row r="289" spans="2:16" ht="15">
      <c r="B289" s="72"/>
      <c r="C289" s="102"/>
      <c r="D289" s="102"/>
      <c r="E289" s="122"/>
      <c r="F289" s="39"/>
      <c r="G289" s="127"/>
      <c r="H289" s="69"/>
      <c r="I289" s="131"/>
      <c r="J289" s="69"/>
      <c r="K289" s="131"/>
      <c r="L289" s="57" t="s">
        <v>62</v>
      </c>
      <c r="M289" s="129">
        <v>133</v>
      </c>
      <c r="N289" s="2"/>
      <c r="O289" s="29"/>
      <c r="P289" s="39"/>
    </row>
    <row r="290" spans="2:16" ht="15">
      <c r="B290" s="72"/>
      <c r="C290" s="102"/>
      <c r="D290" s="102"/>
      <c r="E290" s="122"/>
      <c r="F290" s="39"/>
      <c r="G290" s="127"/>
      <c r="H290" s="69"/>
      <c r="I290" s="131"/>
      <c r="J290" s="70"/>
      <c r="K290" s="132"/>
      <c r="L290" s="57" t="s">
        <v>63</v>
      </c>
      <c r="M290" s="129">
        <v>993</v>
      </c>
      <c r="N290" s="2"/>
      <c r="O290" s="29"/>
      <c r="P290" s="39"/>
    </row>
    <row r="291" spans="2:16" ht="15">
      <c r="B291" s="72"/>
      <c r="C291" s="102"/>
      <c r="D291" s="102"/>
      <c r="E291" s="122"/>
      <c r="F291" s="39"/>
      <c r="G291" s="127"/>
      <c r="H291" s="69"/>
      <c r="I291" s="131"/>
      <c r="J291" s="68" t="s">
        <v>146</v>
      </c>
      <c r="K291" s="130">
        <f>SUM(M291:M293)</f>
        <v>655</v>
      </c>
      <c r="L291" s="57" t="s">
        <v>132</v>
      </c>
      <c r="M291" s="129">
        <v>257</v>
      </c>
      <c r="N291" s="2"/>
      <c r="O291" s="29"/>
      <c r="P291" s="39"/>
    </row>
    <row r="292" spans="2:16" ht="15">
      <c r="B292" s="72"/>
      <c r="C292" s="102"/>
      <c r="D292" s="102"/>
      <c r="E292" s="122"/>
      <c r="F292" s="39"/>
      <c r="G292" s="127"/>
      <c r="H292" s="69"/>
      <c r="I292" s="131"/>
      <c r="J292" s="69"/>
      <c r="K292" s="131"/>
      <c r="L292" s="57" t="s">
        <v>62</v>
      </c>
      <c r="M292" s="129">
        <v>3</v>
      </c>
      <c r="N292" s="2"/>
      <c r="O292" s="29"/>
      <c r="P292" s="39"/>
    </row>
    <row r="293" spans="2:16" ht="15">
      <c r="B293" s="72"/>
      <c r="C293" s="102"/>
      <c r="D293" s="102"/>
      <c r="E293" s="122"/>
      <c r="F293" s="39"/>
      <c r="G293" s="127"/>
      <c r="H293" s="69"/>
      <c r="I293" s="131"/>
      <c r="J293" s="70"/>
      <c r="K293" s="132"/>
      <c r="L293" s="57" t="s">
        <v>63</v>
      </c>
      <c r="M293" s="129">
        <v>395</v>
      </c>
      <c r="N293" s="2"/>
      <c r="O293" s="29"/>
      <c r="P293" s="39"/>
    </row>
    <row r="294" spans="2:16" ht="15">
      <c r="B294" s="72"/>
      <c r="C294" s="102"/>
      <c r="D294" s="102"/>
      <c r="E294" s="122"/>
      <c r="F294" s="39"/>
      <c r="G294" s="127"/>
      <c r="H294" s="69"/>
      <c r="I294" s="131"/>
      <c r="J294" s="68" t="s">
        <v>147</v>
      </c>
      <c r="K294" s="130">
        <f>SUM(M294:M296)</f>
        <v>1788</v>
      </c>
      <c r="L294" s="57" t="s">
        <v>132</v>
      </c>
      <c r="M294" s="129">
        <v>819</v>
      </c>
      <c r="N294" s="2"/>
      <c r="O294" s="29"/>
      <c r="P294" s="39"/>
    </row>
    <row r="295" spans="2:16" ht="15">
      <c r="B295" s="72"/>
      <c r="C295" s="102"/>
      <c r="D295" s="102"/>
      <c r="E295" s="122"/>
      <c r="F295" s="39"/>
      <c r="G295" s="127"/>
      <c r="H295" s="69"/>
      <c r="I295" s="131"/>
      <c r="J295" s="69"/>
      <c r="K295" s="131"/>
      <c r="L295" s="57" t="s">
        <v>62</v>
      </c>
      <c r="M295" s="129">
        <v>22</v>
      </c>
      <c r="N295" s="2"/>
      <c r="O295" s="29"/>
      <c r="P295" s="39"/>
    </row>
    <row r="296" spans="2:16" ht="15">
      <c r="B296" s="72"/>
      <c r="C296" s="102"/>
      <c r="D296" s="102"/>
      <c r="E296" s="122"/>
      <c r="F296" s="39"/>
      <c r="G296" s="127"/>
      <c r="H296" s="69"/>
      <c r="I296" s="131"/>
      <c r="J296" s="70"/>
      <c r="K296" s="132"/>
      <c r="L296" s="57" t="s">
        <v>63</v>
      </c>
      <c r="M296" s="129">
        <v>947</v>
      </c>
      <c r="N296" s="2"/>
      <c r="O296" s="29"/>
      <c r="P296" s="39"/>
    </row>
    <row r="297" spans="2:16" ht="15">
      <c r="B297" s="72"/>
      <c r="C297" s="102"/>
      <c r="D297" s="102"/>
      <c r="E297" s="122"/>
      <c r="F297" s="39"/>
      <c r="G297" s="127"/>
      <c r="H297" s="69"/>
      <c r="I297" s="131"/>
      <c r="J297" s="68" t="s">
        <v>148</v>
      </c>
      <c r="K297" s="130">
        <f>SUM(M297:M299)</f>
        <v>54</v>
      </c>
      <c r="L297" s="57" t="s">
        <v>132</v>
      </c>
      <c r="M297" s="129">
        <v>32</v>
      </c>
      <c r="N297" s="2"/>
      <c r="O297" s="29"/>
      <c r="P297" s="39"/>
    </row>
    <row r="298" spans="2:16" ht="15">
      <c r="B298" s="72"/>
      <c r="C298" s="102"/>
      <c r="D298" s="102"/>
      <c r="E298" s="122"/>
      <c r="F298" s="39"/>
      <c r="G298" s="127"/>
      <c r="H298" s="69"/>
      <c r="I298" s="131"/>
      <c r="J298" s="69"/>
      <c r="K298" s="131"/>
      <c r="L298" s="57" t="s">
        <v>62</v>
      </c>
      <c r="M298" s="129">
        <v>0</v>
      </c>
      <c r="N298" s="2"/>
      <c r="O298" s="29"/>
      <c r="P298" s="39"/>
    </row>
    <row r="299" spans="2:16" ht="15">
      <c r="B299" s="72"/>
      <c r="C299" s="102"/>
      <c r="D299" s="102"/>
      <c r="E299" s="122"/>
      <c r="F299" s="39"/>
      <c r="G299" s="127"/>
      <c r="H299" s="69"/>
      <c r="I299" s="131"/>
      <c r="J299" s="70"/>
      <c r="K299" s="132"/>
      <c r="L299" s="57" t="s">
        <v>63</v>
      </c>
      <c r="M299" s="129">
        <v>22</v>
      </c>
      <c r="N299" s="2"/>
      <c r="O299" s="29"/>
      <c r="P299" s="39"/>
    </row>
    <row r="300" spans="2:16" ht="15">
      <c r="B300" s="72"/>
      <c r="C300" s="102"/>
      <c r="D300" s="102"/>
      <c r="E300" s="122"/>
      <c r="F300" s="39"/>
      <c r="G300" s="127"/>
      <c r="H300" s="69"/>
      <c r="I300" s="131"/>
      <c r="J300" s="68" t="s">
        <v>149</v>
      </c>
      <c r="K300" s="130">
        <f>SUM(M300:M302)</f>
        <v>82</v>
      </c>
      <c r="L300" s="57" t="s">
        <v>132</v>
      </c>
      <c r="M300" s="129">
        <v>52</v>
      </c>
      <c r="N300" s="2"/>
      <c r="O300" s="29"/>
      <c r="P300" s="39"/>
    </row>
    <row r="301" spans="2:16" ht="15">
      <c r="B301" s="72"/>
      <c r="C301" s="102"/>
      <c r="D301" s="102"/>
      <c r="E301" s="122"/>
      <c r="F301" s="39"/>
      <c r="G301" s="127"/>
      <c r="H301" s="69"/>
      <c r="I301" s="131"/>
      <c r="J301" s="69"/>
      <c r="K301" s="131"/>
      <c r="L301" s="57" t="s">
        <v>62</v>
      </c>
      <c r="M301" s="129">
        <v>10</v>
      </c>
      <c r="N301" s="2"/>
      <c r="O301" s="29"/>
      <c r="P301" s="39"/>
    </row>
    <row r="302" spans="2:16" ht="15">
      <c r="B302" s="72"/>
      <c r="C302" s="102"/>
      <c r="D302" s="102"/>
      <c r="E302" s="122"/>
      <c r="F302" s="39"/>
      <c r="G302" s="127"/>
      <c r="H302" s="70"/>
      <c r="I302" s="132"/>
      <c r="J302" s="70"/>
      <c r="K302" s="132"/>
      <c r="L302" s="57" t="s">
        <v>63</v>
      </c>
      <c r="M302" s="129">
        <v>20</v>
      </c>
      <c r="N302" s="2"/>
      <c r="O302" s="29"/>
      <c r="P302" s="39"/>
    </row>
    <row r="303" spans="2:16" ht="15">
      <c r="B303" s="72"/>
      <c r="C303" s="102"/>
      <c r="D303" s="102"/>
      <c r="E303" s="122"/>
      <c r="F303" s="39"/>
      <c r="G303" s="127"/>
      <c r="H303" s="68" t="s">
        <v>150</v>
      </c>
      <c r="I303" s="130">
        <f>SUM(K303:K305)</f>
        <v>64482</v>
      </c>
      <c r="J303" s="57" t="s">
        <v>132</v>
      </c>
      <c r="K303" s="129">
        <v>21431</v>
      </c>
      <c r="O303" s="29"/>
      <c r="P303" s="39"/>
    </row>
    <row r="304" spans="2:16" ht="15">
      <c r="B304" s="72"/>
      <c r="C304" s="102"/>
      <c r="D304" s="102"/>
      <c r="E304" s="122"/>
      <c r="F304" s="39"/>
      <c r="G304" s="127"/>
      <c r="H304" s="69"/>
      <c r="I304" s="131"/>
      <c r="J304" s="57" t="s">
        <v>62</v>
      </c>
      <c r="K304" s="129">
        <v>14137</v>
      </c>
      <c r="O304" s="29"/>
      <c r="P304" s="39"/>
    </row>
    <row r="305" spans="2:16" ht="15">
      <c r="B305" s="72"/>
      <c r="C305" s="103"/>
      <c r="D305" s="103"/>
      <c r="E305" s="123"/>
      <c r="F305" s="40"/>
      <c r="G305" s="128"/>
      <c r="H305" s="70"/>
      <c r="I305" s="132"/>
      <c r="J305" s="57" t="s">
        <v>63</v>
      </c>
      <c r="K305" s="129">
        <v>28914</v>
      </c>
      <c r="O305" s="29"/>
      <c r="P305" s="40"/>
    </row>
  </sheetData>
  <mergeCells count="174">
    <mergeCell ref="H240:H243"/>
    <mergeCell ref="B13:I13"/>
    <mergeCell ref="K300:K302"/>
    <mergeCell ref="K297:K299"/>
    <mergeCell ref="K294:K296"/>
    <mergeCell ref="K291:K293"/>
    <mergeCell ref="K288:K290"/>
    <mergeCell ref="J300:J302"/>
    <mergeCell ref="J297:J299"/>
    <mergeCell ref="J294:J296"/>
    <mergeCell ref="J291:J293"/>
    <mergeCell ref="J288:J290"/>
    <mergeCell ref="I258:I260"/>
    <mergeCell ref="H258:H260"/>
    <mergeCell ref="I255:I257"/>
    <mergeCell ref="H255:H257"/>
    <mergeCell ref="I252:I254"/>
    <mergeCell ref="H252:H254"/>
    <mergeCell ref="I248:I251"/>
    <mergeCell ref="H248:H251"/>
    <mergeCell ref="I288:I302"/>
    <mergeCell ref="H288:H302"/>
    <mergeCell ref="I285:I287"/>
    <mergeCell ref="H285:H287"/>
    <mergeCell ref="I282:I284"/>
    <mergeCell ref="B20:I20"/>
    <mergeCell ref="B21:I21"/>
    <mergeCell ref="B22:I22"/>
    <mergeCell ref="B23:I23"/>
    <mergeCell ref="B24:I24"/>
    <mergeCell ref="B5:I5"/>
    <mergeCell ref="B6:I6"/>
    <mergeCell ref="B7:I7"/>
    <mergeCell ref="B14:I14"/>
    <mergeCell ref="B15:I15"/>
    <mergeCell ref="B16:I16"/>
    <mergeCell ref="B17:I17"/>
    <mergeCell ref="B18:I18"/>
    <mergeCell ref="B19:I19"/>
    <mergeCell ref="K124:K127"/>
    <mergeCell ref="K120:K123"/>
    <mergeCell ref="K116:K119"/>
    <mergeCell ref="K112:K115"/>
    <mergeCell ref="K108:K111"/>
    <mergeCell ref="K144:K147"/>
    <mergeCell ref="K140:K143"/>
    <mergeCell ref="K136:K139"/>
    <mergeCell ref="K132:K135"/>
    <mergeCell ref="K128:K131"/>
    <mergeCell ref="K164:K167"/>
    <mergeCell ref="K160:K163"/>
    <mergeCell ref="K156:K159"/>
    <mergeCell ref="K152:K155"/>
    <mergeCell ref="K148:K151"/>
    <mergeCell ref="J228:J231"/>
    <mergeCell ref="J232:J235"/>
    <mergeCell ref="J236:J239"/>
    <mergeCell ref="K236:K239"/>
    <mergeCell ref="K232:K235"/>
    <mergeCell ref="K228:K231"/>
    <mergeCell ref="J208:J211"/>
    <mergeCell ref="J212:J215"/>
    <mergeCell ref="J216:J219"/>
    <mergeCell ref="J220:J223"/>
    <mergeCell ref="J224:J227"/>
    <mergeCell ref="J200:J203"/>
    <mergeCell ref="J204:J207"/>
    <mergeCell ref="J168:J171"/>
    <mergeCell ref="J172:J175"/>
    <mergeCell ref="J176:J179"/>
    <mergeCell ref="J180:J183"/>
    <mergeCell ref="J184:J187"/>
    <mergeCell ref="K224:K227"/>
    <mergeCell ref="K220:K223"/>
    <mergeCell ref="K216:K219"/>
    <mergeCell ref="K212:K215"/>
    <mergeCell ref="K208:K211"/>
    <mergeCell ref="K184:K187"/>
    <mergeCell ref="K180:K183"/>
    <mergeCell ref="K176:K179"/>
    <mergeCell ref="K172:K175"/>
    <mergeCell ref="K168:K171"/>
    <mergeCell ref="K204:K207"/>
    <mergeCell ref="K200:K203"/>
    <mergeCell ref="K196:K199"/>
    <mergeCell ref="K192:K195"/>
    <mergeCell ref="K188:K191"/>
    <mergeCell ref="J164:J167"/>
    <mergeCell ref="J128:J131"/>
    <mergeCell ref="J132:J135"/>
    <mergeCell ref="J136:J139"/>
    <mergeCell ref="J140:J143"/>
    <mergeCell ref="J144:J147"/>
    <mergeCell ref="J188:J191"/>
    <mergeCell ref="J192:J195"/>
    <mergeCell ref="J196:J199"/>
    <mergeCell ref="J108:J111"/>
    <mergeCell ref="J112:J115"/>
    <mergeCell ref="J116:J119"/>
    <mergeCell ref="J120:J123"/>
    <mergeCell ref="J124:J127"/>
    <mergeCell ref="J148:J151"/>
    <mergeCell ref="J152:J155"/>
    <mergeCell ref="J156:J159"/>
    <mergeCell ref="J160:J163"/>
    <mergeCell ref="J80:J83"/>
    <mergeCell ref="K80:K83"/>
    <mergeCell ref="K84:K87"/>
    <mergeCell ref="J84:J87"/>
    <mergeCell ref="J88:J91"/>
    <mergeCell ref="J92:J95"/>
    <mergeCell ref="J96:J99"/>
    <mergeCell ref="J100:J103"/>
    <mergeCell ref="J104:J107"/>
    <mergeCell ref="K104:K107"/>
    <mergeCell ref="K100:K103"/>
    <mergeCell ref="K96:K99"/>
    <mergeCell ref="K92:K95"/>
    <mergeCell ref="K88:K91"/>
    <mergeCell ref="C76:C239"/>
    <mergeCell ref="D76:D239"/>
    <mergeCell ref="E76:E239"/>
    <mergeCell ref="F76:F79"/>
    <mergeCell ref="F80:F239"/>
    <mergeCell ref="E42:E45"/>
    <mergeCell ref="E38:E41"/>
    <mergeCell ref="E33:E37"/>
    <mergeCell ref="B33:B75"/>
    <mergeCell ref="C33:C45"/>
    <mergeCell ref="C46:C75"/>
    <mergeCell ref="D70:D75"/>
    <mergeCell ref="D59:D69"/>
    <mergeCell ref="D46:D58"/>
    <mergeCell ref="D33:D37"/>
    <mergeCell ref="D38:D41"/>
    <mergeCell ref="D42:D45"/>
    <mergeCell ref="E70:E75"/>
    <mergeCell ref="E59:E69"/>
    <mergeCell ref="E46:E58"/>
    <mergeCell ref="G46:G55"/>
    <mergeCell ref="G56:G58"/>
    <mergeCell ref="G59:G61"/>
    <mergeCell ref="G62:G68"/>
    <mergeCell ref="G80:G239"/>
    <mergeCell ref="G76:G79"/>
    <mergeCell ref="F46:F55"/>
    <mergeCell ref="F56:F58"/>
    <mergeCell ref="F59:F61"/>
    <mergeCell ref="F62:F68"/>
    <mergeCell ref="H303:H305"/>
    <mergeCell ref="I303:I305"/>
    <mergeCell ref="B76:B305"/>
    <mergeCell ref="C240:C305"/>
    <mergeCell ref="D240:D305"/>
    <mergeCell ref="E240:E305"/>
    <mergeCell ref="H261:H263"/>
    <mergeCell ref="I261:I263"/>
    <mergeCell ref="H264:H266"/>
    <mergeCell ref="I264:I266"/>
    <mergeCell ref="H267:H269"/>
    <mergeCell ref="I267:I269"/>
    <mergeCell ref="H270:H272"/>
    <mergeCell ref="I270:I272"/>
    <mergeCell ref="H273:H275"/>
    <mergeCell ref="I273:I275"/>
    <mergeCell ref="I240:I243"/>
    <mergeCell ref="H244:H247"/>
    <mergeCell ref="I244:I247"/>
    <mergeCell ref="H276:H278"/>
    <mergeCell ref="I276:I278"/>
    <mergeCell ref="H279:H281"/>
    <mergeCell ref="I279:I281"/>
    <mergeCell ref="H282:H284"/>
    <mergeCell ref="B2:D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Erwan Proto</dc:creator>
  <cp:keywords/>
  <dc:description/>
  <cp:lastModifiedBy>Microsoft Office User</cp:lastModifiedBy>
  <dcterms:created xsi:type="dcterms:W3CDTF">2015-06-05T18:17:20Z</dcterms:created>
  <dcterms:modified xsi:type="dcterms:W3CDTF">2021-06-14T10:17:33Z</dcterms:modified>
  <cp:category/>
  <cp:version/>
  <cp:contentType/>
  <cp:contentStatus/>
</cp:coreProperties>
</file>